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4000" windowHeight="8865" activeTab="1"/>
  </bookViews>
  <sheets>
    <sheet name="Painel" sheetId="1" r:id="rId1"/>
    <sheet name="Resumo" sheetId="2" r:id="rId2"/>
    <sheet name="INCTFou" sheetId="3" state="hidden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'Painel'!$C$1:$I$46</definedName>
    <definedName name="_xlnm.Print_Area" localSheetId="1">'Resumo'!$B$1:$J$12</definedName>
    <definedName name="_xlnm.Print_Area" localSheetId="3">'Série histórica'!$B$1:$E$267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<sst xmlns="http://schemas.openxmlformats.org/spreadsheetml/2006/main" count="576" uniqueCount="384">
  <si>
    <t>50 km</t>
  </si>
  <si>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</si>
  <si>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</si>
  <si>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</si>
  <si>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</si>
  <si>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</si>
  <si>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</si>
  <si>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</si>
  <si>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</si>
  <si>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</si>
  <si>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</si>
  <si>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</si>
  <si>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</si>
  <si>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</si>
  <si>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</si>
  <si>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</si>
  <si>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</si>
  <si>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</si>
  <si>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</si>
  <si>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</si>
  <si>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</si>
  <si>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</si>
  <si>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</si>
  <si>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</si>
  <si>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</si>
  <si>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</si>
  <si>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</si>
  <si>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</si>
  <si>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</si>
  <si>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</si>
  <si>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</si>
  <si>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</si>
  <si>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</si>
  <si>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</si>
  <si>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</si>
  <si>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</si>
  <si>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</si>
  <si>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</si>
  <si>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</si>
  <si>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</si>
  <si>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</si>
  <si>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</si>
  <si>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</si>
  <si>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</si>
  <si>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</si>
  <si>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</si>
  <si>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</si>
  <si>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</si>
  <si>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</si>
  <si>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</si>
  <si>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</si>
  <si>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</si>
  <si>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</si>
  <si>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</si>
  <si>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</si>
  <si>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</si>
  <si>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</si>
  <si>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</si>
  <si>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</si>
  <si>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</si>
  <si>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</si>
  <si>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</si>
  <si>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</si>
  <si>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</si>
  <si>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</si>
  <si>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</si>
  <si>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</si>
  <si>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</si>
  <si>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</si>
  <si>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</si>
  <si>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</si>
  <si>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</si>
  <si>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</si>
  <si>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</si>
  <si>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</si>
  <si>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</si>
  <si>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</si>
  <si>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</si>
  <si>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</si>
  <si>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</si>
  <si>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</si>
  <si>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</si>
  <si>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</si>
  <si>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</si>
  <si>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</si>
  <si>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</si>
  <si>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</si>
  <si>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</si>
  <si>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</si>
  <si>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</si>
  <si>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</si>
  <si>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</si>
  <si>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</si>
  <si>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</si>
  <si>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</si>
  <si>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</si>
  <si>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</si>
  <si>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</si>
  <si>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</si>
  <si>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</si>
  <si>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</si>
  <si>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</si>
  <si>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</si>
  <si>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</si>
  <si>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</si>
  <si>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</si>
  <si>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</si>
  <si>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</si>
  <si>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</si>
  <si>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</si>
  <si>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</si>
  <si>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</si>
  <si>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</si>
  <si>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</si>
  <si>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</si>
  <si>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</si>
  <si>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</si>
  <si>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</si>
  <si>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</si>
  <si>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</si>
  <si>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</si>
  <si>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</si>
  <si>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</si>
  <si>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</si>
  <si>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</si>
  <si>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</si>
  <si>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</si>
  <si>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</si>
  <si>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</si>
  <si>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</si>
  <si>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</si>
  <si>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</si>
  <si>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</si>
  <si>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</si>
  <si>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</si>
  <si>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</si>
  <si>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</si>
  <si>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</si>
  <si>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</si>
  <si>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</si>
  <si>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</si>
  <si>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</si>
  <si>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</si>
  <si>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</si>
  <si>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</si>
  <si>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</si>
  <si>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</si>
  <si>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</si>
  <si>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</si>
  <si>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</si>
  <si>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</si>
  <si>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</si>
  <si>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</si>
  <si>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</si>
  <si>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</si>
  <si>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</si>
  <si>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</si>
  <si>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</si>
  <si>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</si>
  <si>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</si>
  <si>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</si>
  <si>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</si>
  <si>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</si>
  <si>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</si>
  <si>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</si>
  <si>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</si>
  <si>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</si>
  <si>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</si>
  <si>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</si>
  <si>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</si>
  <si>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</si>
  <si>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</si>
  <si>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</si>
  <si>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</si>
  <si>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</si>
  <si>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</si>
  <si>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</si>
  <si>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</si>
  <si>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</si>
  <si>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</si>
  <si>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</si>
  <si>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</si>
  <si>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</si>
  <si>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</si>
  <si>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</si>
  <si>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</si>
  <si>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</si>
  <si>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</si>
  <si>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</si>
  <si>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</si>
  <si>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</si>
  <si>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</si>
  <si>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</si>
  <si>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</si>
  <si>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</si>
  <si>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</si>
  <si>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</si>
  <si>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</si>
  <si>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</si>
  <si>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</si>
  <si>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</si>
  <si>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</si>
  <si>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</si>
  <si>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</si>
  <si>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</si>
  <si>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</si>
  <si>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</si>
  <si>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</si>
  <si>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</si>
  <si>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</si>
  <si>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</si>
  <si>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</si>
  <si>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</si>
  <si>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</si>
  <si>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</si>
  <si>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</si>
  <si>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</si>
  <si>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</si>
  <si>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</si>
  <si>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</si>
  <si>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</si>
  <si>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</si>
  <si>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</si>
  <si>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</si>
  <si>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</si>
  <si>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</si>
  <si>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</si>
  <si>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</si>
  <si>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</si>
  <si>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</si>
  <si>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</si>
  <si>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</si>
  <si>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</si>
  <si>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</si>
  <si>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</si>
  <si>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</si>
  <si>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</si>
  <si>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</si>
  <si>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</si>
  <si>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</si>
  <si>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</si>
  <si>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</si>
  <si>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</si>
  <si>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</si>
  <si>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</si>
  <si>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</si>
  <si>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</si>
  <si>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</si>
  <si>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</si>
  <si>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</si>
  <si>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</si>
  <si>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</si>
  <si>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</si>
  <si>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</si>
  <si>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</si>
  <si>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</si>
  <si>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</si>
  <si>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</si>
  <si>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</si>
  <si>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</si>
  <si>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</si>
  <si>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</si>
  <si>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</si>
  <si>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</si>
  <si>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</si>
  <si>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</si>
  <si>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</si>
  <si>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</si>
  <si>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</si>
  <si>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           Fonte:  Departamento de Custos Operacionais e Pesquisas Técnicas e Econômicas/NTC</t>
  </si>
  <si>
    <t>MAIO|16</t>
  </si>
  <si>
    <t>40 km</t>
  </si>
  <si>
    <t>90 km</t>
  </si>
  <si>
    <t>10 km</t>
  </si>
  <si>
    <t>ÍNDICE NACIONAL DE CUSTOS DE TRANSPORTE DE  CARGA FRACIONADA   |    INCTF - ou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</si>
  <si>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</si>
  <si>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</si>
  <si>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</si>
  <si>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</si>
  <si>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de coleta e entrega;</t>
  </si>
  <si>
    <t>As 3 distâncias de referência de coleta a entrega:</t>
  </si>
  <si>
    <t xml:space="preserve">          •   10 km Curtas;</t>
  </si>
  <si>
    <t xml:space="preserve">          •   40 km Médias;</t>
  </si>
  <si>
    <t xml:space="preserve">          •   90 km Longas.</t>
  </si>
  <si>
    <t>JULHO|16</t>
  </si>
  <si>
    <t>AGOSTO|16</t>
  </si>
  <si>
    <t>SETEMBRO|16</t>
  </si>
  <si>
    <t>OUTUBRO|16</t>
  </si>
  <si>
    <t>NOVEMBRO|16</t>
  </si>
  <si>
    <t>DEZEMBRO|16</t>
  </si>
  <si>
    <t>JANEIRO|17</t>
  </si>
  <si>
    <t xml:space="preserve">                        Mês de referência</t>
  </si>
  <si>
    <t>Percurso</t>
  </si>
  <si>
    <t>Distância (km)</t>
  </si>
  <si>
    <t>Variação Acumulada desde  Mar/2000 (%)</t>
  </si>
  <si>
    <t>Variação Acumulada 36 meses (%)</t>
  </si>
  <si>
    <t>Variação Acumulada 24 meses (%)</t>
  </si>
  <si>
    <t>Variação Acumulada 12 meses (%)</t>
  </si>
  <si>
    <t>Variação Acumulada Anual (%)</t>
  </si>
  <si>
    <t>Variação Mensal  (%)</t>
  </si>
  <si>
    <t>Curtas</t>
  </si>
  <si>
    <t>Médias</t>
  </si>
  <si>
    <t>Longas</t>
  </si>
  <si>
    <t>Fonte: Decope/NTC</t>
  </si>
  <si>
    <t>Proibida a reprodução em papel ou site sem prévia autorização escrita da NTC&amp;LOGÍSTICA.</t>
  </si>
  <si>
    <t>FEVEREIRO|17</t>
  </si>
  <si>
    <t>MARÇO|17</t>
  </si>
  <si>
    <t>ABRIL|17</t>
  </si>
  <si>
    <t>MAIO|17</t>
  </si>
  <si>
    <t>JUNHO|17</t>
  </si>
  <si>
    <t>JULHO|17</t>
  </si>
  <si>
    <t>Todos os direitos reservados (Lei número 9.610, de 19 de fevereiro de 1998).</t>
  </si>
  <si>
    <t>AGOSTO|17</t>
  </si>
  <si>
    <t>SETEMBRO|17</t>
  </si>
  <si>
    <t>OUTUBRO|17</t>
  </si>
  <si>
    <t>NOVEMBRO|17</t>
  </si>
  <si>
    <t>SÉRIE HISTÓRICA</t>
  </si>
  <si>
    <t xml:space="preserve">      1º Indique a distância;</t>
  </si>
  <si>
    <t xml:space="preserve">      2º Divida o período Final pelo período Inicial;</t>
  </si>
  <si>
    <t xml:space="preserve">      3º Subtraia por 1 e depois multiplique por 100.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</si>
  <si>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</si>
  <si>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CURTA</t>
  </si>
  <si>
    <t>MÉDIA</t>
  </si>
  <si>
    <t>LONGA</t>
  </si>
  <si>
    <t>Exemplo: Variação de Janeiro/13 a Novembro/17 utilizando a distância 40km, calcula-se da seguinte forma:</t>
  </si>
  <si>
    <t>DEZEMBRO|17</t>
  </si>
  <si>
    <t>ÍNDICE NACIONAL DO CUSTO DO TRANSPORTE DE CARGA FRACIONADA - OPERAÇÕES URBANAS | INCTF-OU</t>
  </si>
  <si>
    <t>JANEIRO|18</t>
  </si>
  <si>
    <t>FEVEREIRO|18</t>
  </si>
  <si>
    <t>MARÇO|18</t>
  </si>
  <si>
    <t>ABRIL|18</t>
  </si>
  <si>
    <t>MAIO|18</t>
  </si>
  <si>
    <t>ÍNDICE NACIONAL DE CUSTOS DE TRANSPORTE DE  CARGA FRACIONADA | INCTF - ou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</si>
  <si>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</si>
  <si>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</si>
  <si>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</si>
  <si>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</si>
  <si>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</si>
  <si>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</si>
  <si>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</si>
  <si>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</si>
  <si>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</si>
  <si>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</si>
  <si>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</si>
  <si>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</si>
  <si>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</si>
  <si>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</si>
  <si>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</si>
  <si>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</si>
  <si>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</si>
  <si>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</si>
  <si>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</si>
  <si>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</si>
  <si>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</si>
  <si>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</si>
  <si>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</si>
  <si>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</si>
  <si>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</si>
  <si>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r>
      <rPr>
        <b/>
        <sz val="16"/>
        <color indexed="62"/>
        <rFont val="Calibri"/>
        <family val="2"/>
      </rPr>
      <t>CARGA FRACIONADA</t>
    </r>
    <r>
      <rPr>
        <b/>
        <sz val="11"/>
        <color indexed="62"/>
        <rFont val="Calibri"/>
        <family val="2"/>
      </rPr>
      <t xml:space="preserve">               </t>
    </r>
    <r>
      <rPr>
        <b/>
        <sz val="10"/>
        <color indexed="62"/>
        <rFont val="Calibri"/>
        <family val="2"/>
      </rPr>
      <t xml:space="preserve"> </t>
    </r>
    <r>
      <rPr>
        <b/>
        <sz val="16"/>
        <color indexed="62"/>
        <rFont val="Calibri"/>
        <family val="2"/>
      </rPr>
      <t xml:space="preserve"> INCTF</t>
    </r>
    <r>
      <rPr>
        <b/>
        <sz val="12"/>
        <color indexed="62"/>
        <rFont val="Calibri"/>
        <family val="2"/>
      </rPr>
      <t>ou</t>
    </r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</si>
  <si>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</si>
  <si>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</si>
  <si>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</si>
  <si>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</si>
  <si>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</si>
  <si>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</si>
  <si>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</si>
  <si>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</si>
  <si>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</si>
  <si>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</si>
  <si>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Decope010203</t>
  </si>
  <si>
    <t>MAIO|21</t>
  </si>
  <si>
    <t>Resumo</t>
  </si>
  <si>
    <t>36 Meses</t>
  </si>
  <si>
    <t>24 Meses</t>
  </si>
  <si>
    <t>12 Meses</t>
  </si>
  <si>
    <t>Anual</t>
  </si>
  <si>
    <t>Mês</t>
  </si>
  <si>
    <t>JUNHO|21</t>
  </si>
  <si>
    <t>JULHO|21</t>
  </si>
  <si>
    <r>
      <t>INCT</t>
    </r>
    <r>
      <rPr>
        <b/>
        <i/>
        <vertAlign val="subscript"/>
        <sz val="12"/>
        <color indexed="9"/>
        <rFont val="Calibri"/>
        <family val="2"/>
      </rPr>
      <t xml:space="preserve">OU
</t>
    </r>
    <r>
      <rPr>
        <b/>
        <vertAlign val="subscript"/>
        <sz val="16"/>
        <color indexed="9"/>
        <rFont val="Calibri"/>
        <family val="2"/>
      </rPr>
      <t>Índice</t>
    </r>
  </si>
  <si>
    <t>AGOSTO|21</t>
  </si>
  <si>
    <t>SETEMBRO|21</t>
  </si>
  <si>
    <t>OUTUBRO|21</t>
  </si>
  <si>
    <t>NOVEMBRO|21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</si>
</sst>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_);[Red]\(0.00\)"/>
    <numFmt numFmtId="178" formatCode="0.00_);\(0.00\)"/>
    <numFmt numFmtId="179" formatCode="0.00000000"/>
    <numFmt numFmtId="180" formatCode="0.0000000"/>
    <numFmt numFmtId="181" formatCode="0.000000"/>
    <numFmt numFmtId="182" formatCode="0.00000"/>
    <numFmt numFmtId="183" formatCode="0.0%"/>
    <numFmt numFmtId="184" formatCode="0.0_);[Red]\(0.0\)"/>
  </numFmts>
  <fonts count="131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i/>
      <vertAlign val="subscript"/>
      <sz val="12"/>
      <color indexed="9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1"/>
      <color indexed="62"/>
      <name val="Calibri"/>
      <family val="2"/>
    </font>
    <font>
      <b/>
      <sz val="16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0.5"/>
      <color indexed="62"/>
      <name val="Calibri"/>
      <family val="2"/>
    </font>
    <font>
      <b/>
      <vertAlign val="subscript"/>
      <sz val="16"/>
      <color indexed="9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0"/>
      <color indexed="9"/>
      <name val="Cambria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sz val="12"/>
      <color indexed="9"/>
      <name val="Calibri"/>
      <family val="2"/>
    </font>
    <font>
      <sz val="10"/>
      <color indexed="62"/>
      <name val="Calibri"/>
      <family val="2"/>
    </font>
    <font>
      <b/>
      <sz val="9"/>
      <color indexed="9"/>
      <name val="Calibri"/>
      <family val="2"/>
    </font>
    <font>
      <i/>
      <sz val="12"/>
      <color indexed="9"/>
      <name val="Calibri"/>
      <family val="2"/>
    </font>
    <font>
      <sz val="12"/>
      <name val="Calibri"/>
      <family val="2"/>
    </font>
    <font>
      <b/>
      <i/>
      <sz val="9.5"/>
      <color indexed="62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9.5"/>
      <color indexed="62"/>
      <name val="Calibri"/>
      <family val="2"/>
    </font>
    <font>
      <i/>
      <sz val="9"/>
      <color indexed="62"/>
      <name val="Calibri"/>
      <family val="2"/>
    </font>
    <font>
      <i/>
      <sz val="9"/>
      <name val="Calibri"/>
      <family val="2"/>
    </font>
    <font>
      <b/>
      <i/>
      <sz val="9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9"/>
      <color indexed="56"/>
      <name val="Calibri"/>
      <family val="2"/>
    </font>
    <font>
      <sz val="8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0"/>
      <color theme="0"/>
      <name val="Cambria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sz val="12"/>
      <color theme="0"/>
      <name val="Calibri"/>
      <family val="2"/>
    </font>
    <font>
      <sz val="10"/>
      <color rgb="FF184782"/>
      <name val="Calibri"/>
      <family val="2"/>
    </font>
    <font>
      <b/>
      <sz val="9"/>
      <color theme="0"/>
      <name val="Calibri"/>
      <family val="2"/>
    </font>
    <font>
      <i/>
      <sz val="12"/>
      <color theme="0"/>
      <name val="Calibri"/>
      <family val="2"/>
    </font>
    <font>
      <b/>
      <sz val="10"/>
      <color rgb="FF184782"/>
      <name val="Calibri"/>
      <family val="2"/>
    </font>
    <font>
      <b/>
      <i/>
      <sz val="9.5"/>
      <color rgb="FF184782"/>
      <name val="Calibri"/>
      <family val="2"/>
    </font>
    <font>
      <sz val="9.5"/>
      <color rgb="FF184782"/>
      <name val="Calibri"/>
      <family val="2"/>
    </font>
    <font>
      <i/>
      <sz val="9"/>
      <color rgb="FF184782"/>
      <name val="Calibri"/>
      <family val="2"/>
    </font>
    <font>
      <b/>
      <i/>
      <sz val="9"/>
      <color rgb="FF184782"/>
      <name val="Calibri"/>
      <family val="2"/>
    </font>
    <font>
      <b/>
      <sz val="14"/>
      <color rgb="FFFFFFFF"/>
      <name val="Calibri"/>
      <family val="2"/>
    </font>
    <font>
      <b/>
      <sz val="14"/>
      <color rgb="FF184782"/>
      <name val="Calibri"/>
      <family val="2"/>
    </font>
    <font>
      <b/>
      <sz val="11"/>
      <color rgb="FF184782"/>
      <name val="Calibri"/>
      <family val="2"/>
    </font>
    <font>
      <sz val="10"/>
      <color theme="0"/>
      <name val="Calibri"/>
      <family val="2"/>
    </font>
    <font>
      <b/>
      <sz val="12"/>
      <color theme="0"/>
      <name val="Cambria"/>
      <family val="1"/>
    </font>
    <font>
      <b/>
      <sz val="9"/>
      <color theme="3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184A8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CF9E4D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indexed="8"/>
      </right>
      <top style="medium">
        <color rgb="FF184782"/>
      </top>
      <bottom>
        <color indexed="63"/>
      </bottom>
    </border>
    <border>
      <left/>
      <right/>
      <top/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 style="medium">
        <color theme="0" tint="-0.14995999634265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79" fillId="0" borderId="0">
      <alignment/>
      <protection/>
    </xf>
    <xf numFmtId="173" fontId="6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7" fillId="32" borderId="0" applyNumberFormat="0" applyBorder="0" applyAlignment="0" applyProtection="0"/>
    <xf numFmtId="0" fontId="88" fillId="21" borderId="5" applyNumberFormat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 quotePrefix="1">
      <alignment horizontal="center" vertical="center"/>
    </xf>
    <xf numFmtId="17" fontId="7" fillId="2" borderId="11" xfId="50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54" applyFont="1" applyAlignment="1" applyProtection="1">
      <alignment vertical="center"/>
      <protection hidden="1"/>
    </xf>
    <xf numFmtId="0" fontId="96" fillId="0" borderId="0" xfId="54" applyFont="1" applyAlignment="1" applyProtection="1">
      <alignment vertical="center" wrapText="1"/>
      <protection hidden="1"/>
    </xf>
    <xf numFmtId="0" fontId="97" fillId="0" borderId="0" xfId="54" applyFont="1" applyAlignment="1" applyProtection="1">
      <alignment horizontal="center" vertical="center" wrapText="1"/>
      <protection hidden="1"/>
    </xf>
    <xf numFmtId="0" fontId="80" fillId="0" borderId="0" xfId="54" applyFont="1" applyAlignment="1" applyProtection="1">
      <alignment vertical="center" wrapText="1"/>
      <protection hidden="1"/>
    </xf>
    <xf numFmtId="0" fontId="98" fillId="0" borderId="0" xfId="54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99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01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0" fontId="100" fillId="33" borderId="0" xfId="0" applyFont="1" applyFill="1" applyAlignment="1" applyProtection="1">
      <alignment/>
      <protection hidden="1"/>
    </xf>
    <xf numFmtId="10" fontId="100" fillId="33" borderId="0" xfId="56" applyNumberFormat="1" applyFont="1" applyFill="1" applyAlignment="1" applyProtection="1">
      <alignment horizontal="center" vertical="center"/>
      <protection hidden="1"/>
    </xf>
    <xf numFmtId="0" fontId="10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9" fillId="0" borderId="0" xfId="0" applyFont="1" applyAlignment="1" applyProtection="1">
      <alignment horizontal="right" vertical="center"/>
      <protection hidden="1"/>
    </xf>
    <xf numFmtId="0" fontId="103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10" fontId="100" fillId="0" borderId="0" xfId="56" applyNumberFormat="1" applyFont="1" applyAlignment="1" applyProtection="1">
      <alignment horizontal="center" vertical="center"/>
      <protection hidden="1"/>
    </xf>
    <xf numFmtId="10" fontId="104" fillId="0" borderId="0" xfId="56" applyNumberFormat="1" applyFont="1" applyAlignment="1" applyProtection="1">
      <alignment horizontal="center" vertical="center"/>
      <protection hidden="1"/>
    </xf>
    <xf numFmtId="10" fontId="100" fillId="0" borderId="0" xfId="56" applyNumberFormat="1" applyFont="1" applyAlignment="1" applyProtection="1">
      <alignment/>
      <protection hidden="1"/>
    </xf>
    <xf numFmtId="0" fontId="105" fillId="0" borderId="0" xfId="0" applyFont="1" applyAlignment="1" applyProtection="1">
      <alignment vertical="center" wrapText="1"/>
      <protection hidden="1"/>
    </xf>
    <xf numFmtId="0" fontId="106" fillId="0" borderId="0" xfId="0" applyFont="1" applyAlignment="1" applyProtection="1">
      <alignment/>
      <protection hidden="1"/>
    </xf>
    <xf numFmtId="0" fontId="107" fillId="0" borderId="0" xfId="0" applyFont="1" applyAlignment="1" applyProtection="1">
      <alignment vertical="center"/>
      <protection hidden="1"/>
    </xf>
    <xf numFmtId="0" fontId="106" fillId="0" borderId="0" xfId="0" applyFont="1" applyAlignment="1" applyProtection="1">
      <alignment/>
      <protection hidden="1"/>
    </xf>
    <xf numFmtId="0" fontId="108" fillId="0" borderId="0" xfId="0" applyFont="1" applyAlignment="1" applyProtection="1">
      <alignment horizontal="center" vertical="center"/>
      <protection hidden="1"/>
    </xf>
    <xf numFmtId="17" fontId="109" fillId="0" borderId="0" xfId="0" applyNumberFormat="1" applyFont="1" applyAlignment="1" applyProtection="1">
      <alignment horizontal="center" vertical="center"/>
      <protection hidden="1"/>
    </xf>
    <xf numFmtId="0" fontId="106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 horizontal="center" vertical="center"/>
      <protection hidden="1"/>
    </xf>
    <xf numFmtId="0" fontId="99" fillId="0" borderId="0" xfId="0" applyFont="1" applyAlignment="1" applyProtection="1">
      <alignment/>
      <protection hidden="1"/>
    </xf>
    <xf numFmtId="0" fontId="106" fillId="0" borderId="0" xfId="0" applyFont="1" applyAlignment="1" applyProtection="1">
      <alignment vertical="center"/>
      <protection hidden="1"/>
    </xf>
    <xf numFmtId="10" fontId="106" fillId="0" borderId="0" xfId="56" applyNumberFormat="1" applyFont="1" applyAlignment="1" applyProtection="1">
      <alignment vertical="center"/>
      <protection hidden="1"/>
    </xf>
    <xf numFmtId="0" fontId="106" fillId="0" borderId="0" xfId="0" applyFont="1" applyAlignment="1" applyProtection="1">
      <alignment vertical="center"/>
      <protection hidden="1"/>
    </xf>
    <xf numFmtId="0" fontId="106" fillId="0" borderId="0" xfId="0" applyFont="1" applyAlignment="1" applyProtection="1">
      <alignment horizontal="center"/>
      <protection hidden="1"/>
    </xf>
    <xf numFmtId="0" fontId="106" fillId="0" borderId="0" xfId="0" applyFont="1" applyAlignment="1" applyProtection="1">
      <alignment horizontal="center" vertical="top"/>
      <protection hidden="1"/>
    </xf>
    <xf numFmtId="0" fontId="106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111" fillId="0" borderId="0" xfId="54" applyFont="1" applyAlignment="1" applyProtection="1">
      <alignment horizontal="center" vertical="center" wrapText="1"/>
      <protection hidden="1"/>
    </xf>
    <xf numFmtId="0" fontId="9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wrapText="1"/>
      <protection hidden="1"/>
    </xf>
    <xf numFmtId="0" fontId="112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12" fillId="0" borderId="0" xfId="0" applyFont="1" applyAlignment="1" applyProtection="1">
      <alignment vertical="center" wrapText="1"/>
      <protection hidden="1"/>
    </xf>
    <xf numFmtId="0" fontId="113" fillId="35" borderId="15" xfId="0" applyFont="1" applyFill="1" applyBorder="1" applyAlignment="1" applyProtection="1">
      <alignment horizontal="left" vertical="center"/>
      <protection hidden="1"/>
    </xf>
    <xf numFmtId="0" fontId="113" fillId="35" borderId="16" xfId="0" applyFont="1" applyFill="1" applyBorder="1" applyAlignment="1" applyProtection="1">
      <alignment horizontal="center"/>
      <protection hidden="1"/>
    </xf>
    <xf numFmtId="0" fontId="113" fillId="35" borderId="17" xfId="0" applyFont="1" applyFill="1" applyBorder="1" applyAlignment="1" applyProtection="1">
      <alignment horizontal="center"/>
      <protection hidden="1"/>
    </xf>
    <xf numFmtId="0" fontId="112" fillId="0" borderId="18" xfId="0" applyFont="1" applyBorder="1" applyAlignment="1" applyProtection="1">
      <alignment/>
      <protection hidden="1"/>
    </xf>
    <xf numFmtId="0" fontId="112" fillId="0" borderId="19" xfId="0" applyFont="1" applyBorder="1" applyAlignment="1" applyProtection="1">
      <alignment/>
      <protection hidden="1"/>
    </xf>
    <xf numFmtId="0" fontId="112" fillId="0" borderId="20" xfId="0" applyFont="1" applyBorder="1" applyAlignment="1" applyProtection="1">
      <alignment/>
      <protection hidden="1"/>
    </xf>
    <xf numFmtId="0" fontId="112" fillId="0" borderId="21" xfId="0" applyFont="1" applyBorder="1" applyAlignment="1" applyProtection="1">
      <alignment/>
      <protection hidden="1"/>
    </xf>
    <xf numFmtId="0" fontId="112" fillId="0" borderId="22" xfId="0" applyFont="1" applyBorder="1" applyAlignment="1" applyProtection="1">
      <alignment/>
      <protection hidden="1"/>
    </xf>
    <xf numFmtId="0" fontId="112" fillId="0" borderId="23" xfId="0" applyFont="1" applyBorder="1" applyAlignment="1" applyProtection="1">
      <alignment/>
      <protection hidden="1"/>
    </xf>
    <xf numFmtId="10" fontId="114" fillId="0" borderId="0" xfId="56" applyNumberFormat="1" applyFont="1" applyAlignment="1" applyProtection="1">
      <alignment vertical="center" wrapText="1" shrinkToFit="1"/>
      <protection hidden="1"/>
    </xf>
    <xf numFmtId="2" fontId="100" fillId="0" borderId="0" xfId="69" applyNumberFormat="1" applyFont="1" applyAlignment="1" applyProtection="1">
      <alignment horizontal="center" vertical="center"/>
      <protection hidden="1"/>
    </xf>
    <xf numFmtId="0" fontId="100" fillId="0" borderId="0" xfId="0" applyFont="1" applyAlignment="1" applyProtection="1">
      <alignment/>
      <protection hidden="1"/>
    </xf>
    <xf numFmtId="17" fontId="98" fillId="0" borderId="0" xfId="49" applyNumberFormat="1" applyFont="1" applyAlignment="1" applyProtection="1">
      <alignment horizontal="center"/>
      <protection hidden="1"/>
    </xf>
    <xf numFmtId="17" fontId="7" fillId="2" borderId="24" xfId="50" applyNumberFormat="1" applyFont="1" applyFill="1" applyBorder="1" applyAlignment="1">
      <alignment horizontal="left"/>
      <protection/>
    </xf>
    <xf numFmtId="2" fontId="4" fillId="33" borderId="25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17" fontId="7" fillId="2" borderId="27" xfId="50" applyNumberFormat="1" applyFont="1" applyFill="1" applyBorder="1" applyAlignment="1">
      <alignment horizontal="left"/>
      <protection/>
    </xf>
    <xf numFmtId="2" fontId="4" fillId="33" borderId="28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17" fontId="7" fillId="2" borderId="27" xfId="50" applyNumberFormat="1" applyFont="1" applyFill="1" applyBorder="1" applyAlignment="1">
      <alignment horizontal="center"/>
      <protection/>
    </xf>
    <xf numFmtId="2" fontId="39" fillId="33" borderId="28" xfId="50" applyNumberFormat="1" applyFont="1" applyFill="1" applyBorder="1" applyAlignment="1">
      <alignment horizontal="center"/>
      <protection/>
    </xf>
    <xf numFmtId="2" fontId="39" fillId="33" borderId="30" xfId="50" applyNumberFormat="1" applyFont="1" applyFill="1" applyBorder="1" applyAlignment="1">
      <alignment horizontal="center"/>
      <protection/>
    </xf>
    <xf numFmtId="2" fontId="39" fillId="0" borderId="28" xfId="50" applyNumberFormat="1" applyFont="1" applyBorder="1" applyAlignment="1">
      <alignment horizontal="center"/>
      <protection/>
    </xf>
    <xf numFmtId="2" fontId="39" fillId="0" borderId="30" xfId="50" applyNumberFormat="1" applyFont="1" applyBorder="1" applyAlignment="1">
      <alignment horizontal="center"/>
      <protection/>
    </xf>
    <xf numFmtId="17" fontId="7" fillId="2" borderId="31" xfId="50" applyNumberFormat="1" applyFont="1" applyFill="1" applyBorder="1" applyAlignment="1">
      <alignment horizontal="center"/>
      <protection/>
    </xf>
    <xf numFmtId="2" fontId="39" fillId="0" borderId="32" xfId="50" applyNumberFormat="1" applyFont="1" applyBorder="1" applyAlignment="1">
      <alignment horizontal="center"/>
      <protection/>
    </xf>
    <xf numFmtId="2" fontId="39" fillId="0" borderId="33" xfId="50" applyNumberFormat="1" applyFont="1" applyBorder="1" applyAlignment="1">
      <alignment horizontal="center"/>
      <protection/>
    </xf>
    <xf numFmtId="17" fontId="7" fillId="2" borderId="34" xfId="50" applyNumberFormat="1" applyFont="1" applyFill="1" applyBorder="1" applyAlignment="1">
      <alignment horizontal="center"/>
      <protection/>
    </xf>
    <xf numFmtId="2" fontId="39" fillId="0" borderId="35" xfId="50" applyNumberFormat="1" applyFont="1" applyBorder="1" applyAlignment="1">
      <alignment horizontal="center"/>
      <protection/>
    </xf>
    <xf numFmtId="2" fontId="39" fillId="0" borderId="36" xfId="50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2" fontId="4" fillId="0" borderId="0" xfId="69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9" fillId="0" borderId="0" xfId="49" applyFont="1" applyAlignment="1" applyProtection="1">
      <alignment vertical="center"/>
      <protection locked="0"/>
    </xf>
    <xf numFmtId="0" fontId="8" fillId="0" borderId="0" xfId="49" applyFont="1" applyAlignment="1" applyProtection="1">
      <alignment vertical="center"/>
      <protection locked="0"/>
    </xf>
    <xf numFmtId="0" fontId="8" fillId="33" borderId="0" xfId="49" applyFont="1" applyFill="1" applyAlignment="1" applyProtection="1">
      <alignment vertical="center"/>
      <protection locked="0"/>
    </xf>
    <xf numFmtId="0" fontId="7" fillId="0" borderId="0" xfId="49" applyFont="1" applyAlignment="1" applyProtection="1">
      <alignment vertical="center"/>
      <protection locked="0"/>
    </xf>
    <xf numFmtId="177" fontId="8" fillId="0" borderId="0" xfId="49" applyNumberFormat="1" applyFont="1" applyAlignment="1" applyProtection="1">
      <alignment horizontal="center" vertical="center"/>
      <protection locked="0"/>
    </xf>
    <xf numFmtId="2" fontId="8" fillId="0" borderId="0" xfId="49" applyNumberFormat="1" applyFont="1" applyAlignment="1" applyProtection="1">
      <alignment vertical="center"/>
      <protection locked="0"/>
    </xf>
    <xf numFmtId="0" fontId="115" fillId="33" borderId="37" xfId="49" applyFont="1" applyFill="1" applyBorder="1" applyAlignment="1" applyProtection="1">
      <alignment vertical="top"/>
      <protection locked="0"/>
    </xf>
    <xf numFmtId="0" fontId="8" fillId="0" borderId="0" xfId="49" applyFont="1" applyAlignment="1" applyProtection="1">
      <alignment horizontal="center" vertical="center"/>
      <protection locked="0"/>
    </xf>
    <xf numFmtId="39" fontId="8" fillId="0" borderId="0" xfId="49" applyNumberFormat="1" applyFont="1" applyAlignment="1" applyProtection="1">
      <alignment horizontal="center" vertical="center"/>
      <protection locked="0"/>
    </xf>
    <xf numFmtId="2" fontId="8" fillId="0" borderId="0" xfId="49" applyNumberFormat="1" applyFont="1" applyAlignment="1" applyProtection="1">
      <alignment horizontal="center" vertical="center"/>
      <protection locked="0"/>
    </xf>
    <xf numFmtId="0" fontId="112" fillId="33" borderId="0" xfId="49" applyFont="1" applyFill="1" applyAlignment="1" applyProtection="1">
      <alignment vertical="center"/>
      <protection locked="0"/>
    </xf>
    <xf numFmtId="178" fontId="8" fillId="0" borderId="0" xfId="49" applyNumberFormat="1" applyFont="1" applyAlignment="1" applyProtection="1">
      <alignment vertical="center"/>
      <protection locked="0"/>
    </xf>
    <xf numFmtId="0" fontId="116" fillId="0" borderId="0" xfId="49" applyFont="1" applyAlignment="1" applyProtection="1">
      <alignment vertical="center"/>
      <protection locked="0"/>
    </xf>
    <xf numFmtId="0" fontId="61" fillId="0" borderId="0" xfId="49" applyFont="1" applyAlignment="1" applyProtection="1">
      <alignment vertical="center"/>
      <protection locked="0"/>
    </xf>
    <xf numFmtId="0" fontId="62" fillId="0" borderId="0" xfId="49" applyFont="1" applyAlignment="1" applyProtection="1">
      <alignment vertical="center"/>
      <protection locked="0"/>
    </xf>
    <xf numFmtId="0" fontId="117" fillId="0" borderId="0" xfId="49" applyFont="1" applyAlignment="1" applyProtection="1">
      <alignment vertical="center"/>
      <protection locked="0"/>
    </xf>
    <xf numFmtId="0" fontId="112" fillId="0" borderId="0" xfId="49" applyFont="1" applyAlignment="1" applyProtection="1">
      <alignment vertical="center"/>
      <protection locked="0"/>
    </xf>
    <xf numFmtId="0" fontId="118" fillId="0" borderId="0" xfId="49" applyFont="1" applyAlignment="1" applyProtection="1">
      <alignment horizontal="left" vertical="center"/>
      <protection locked="0"/>
    </xf>
    <xf numFmtId="2" fontId="118" fillId="0" borderId="0" xfId="49" applyNumberFormat="1" applyFont="1" applyAlignment="1" applyProtection="1">
      <alignment horizontal="center" vertical="center"/>
      <protection locked="0"/>
    </xf>
    <xf numFmtId="0" fontId="65" fillId="0" borderId="0" xfId="49" applyFont="1" applyAlignment="1" applyProtection="1">
      <alignment vertical="center"/>
      <protection locked="0"/>
    </xf>
    <xf numFmtId="2" fontId="65" fillId="0" borderId="0" xfId="49" applyNumberFormat="1" applyFont="1" applyAlignment="1" applyProtection="1">
      <alignment vertical="center"/>
      <protection locked="0"/>
    </xf>
    <xf numFmtId="0" fontId="119" fillId="0" borderId="0" xfId="49" applyFont="1" applyAlignment="1" applyProtection="1">
      <alignment vertical="center"/>
      <protection locked="0"/>
    </xf>
    <xf numFmtId="2" fontId="118" fillId="0" borderId="0" xfId="49" applyNumberFormat="1" applyFont="1" applyAlignment="1" applyProtection="1">
      <alignment vertical="center"/>
      <protection locked="0"/>
    </xf>
    <xf numFmtId="2" fontId="61" fillId="0" borderId="0" xfId="49" applyNumberFormat="1" applyFont="1" applyAlignment="1" applyProtection="1">
      <alignment vertical="center"/>
      <protection locked="0"/>
    </xf>
    <xf numFmtId="0" fontId="120" fillId="33" borderId="0" xfId="49" applyFont="1" applyFill="1" applyAlignment="1" applyProtection="1">
      <alignment vertical="center"/>
      <protection/>
    </xf>
    <xf numFmtId="0" fontId="59" fillId="0" borderId="0" xfId="49" applyFont="1" applyAlignment="1" applyProtection="1">
      <alignment vertical="center"/>
      <protection/>
    </xf>
    <xf numFmtId="0" fontId="121" fillId="33" borderId="0" xfId="49" applyFont="1" applyFill="1" applyAlignment="1" applyProtection="1">
      <alignment vertical="center" wrapText="1"/>
      <protection/>
    </xf>
    <xf numFmtId="0" fontId="120" fillId="36" borderId="0" xfId="49" applyFont="1" applyFill="1" applyAlignment="1" applyProtection="1">
      <alignment horizontal="center" vertical="center"/>
      <protection/>
    </xf>
    <xf numFmtId="0" fontId="121" fillId="33" borderId="38" xfId="49" applyFont="1" applyFill="1" applyBorder="1" applyAlignment="1" applyProtection="1">
      <alignment vertical="center" wrapText="1"/>
      <protection/>
    </xf>
    <xf numFmtId="0" fontId="83" fillId="37" borderId="39" xfId="49" applyFont="1" applyFill="1" applyBorder="1" applyAlignment="1" applyProtection="1">
      <alignment horizontal="center" vertical="center" wrapText="1"/>
      <protection/>
    </xf>
    <xf numFmtId="0" fontId="83" fillId="37" borderId="12" xfId="49" applyFont="1" applyFill="1" applyBorder="1" applyAlignment="1" applyProtection="1">
      <alignment horizontal="center" vertical="center" wrapText="1"/>
      <protection/>
    </xf>
    <xf numFmtId="0" fontId="83" fillId="37" borderId="40" xfId="49" applyFont="1" applyFill="1" applyBorder="1" applyAlignment="1" applyProtection="1">
      <alignment horizontal="center" vertical="center" wrapText="1"/>
      <protection/>
    </xf>
    <xf numFmtId="173" fontId="39" fillId="33" borderId="39" xfId="49" applyNumberFormat="1" applyFont="1" applyFill="1" applyBorder="1" applyAlignment="1" applyProtection="1">
      <alignment vertical="center"/>
      <protection/>
    </xf>
    <xf numFmtId="173" fontId="39" fillId="33" borderId="12" xfId="49" applyNumberFormat="1" applyFont="1" applyFill="1" applyBorder="1" applyAlignment="1" applyProtection="1">
      <alignment horizontal="center" vertical="center"/>
      <protection/>
    </xf>
    <xf numFmtId="2" fontId="39" fillId="33" borderId="12" xfId="49" applyNumberFormat="1" applyFont="1" applyFill="1" applyBorder="1" applyAlignment="1" applyProtection="1">
      <alignment horizontal="center" vertical="center"/>
      <protection/>
    </xf>
    <xf numFmtId="40" fontId="39" fillId="33" borderId="12" xfId="49" applyNumberFormat="1" applyFont="1" applyFill="1" applyBorder="1" applyAlignment="1" applyProtection="1">
      <alignment horizontal="center" vertical="center"/>
      <protection/>
    </xf>
    <xf numFmtId="173" fontId="69" fillId="2" borderId="39" xfId="49" applyNumberFormat="1" applyFont="1" applyFill="1" applyBorder="1" applyAlignment="1" applyProtection="1">
      <alignment vertical="center"/>
      <protection/>
    </xf>
    <xf numFmtId="173" fontId="69" fillId="2" borderId="12" xfId="49" applyNumberFormat="1" applyFont="1" applyFill="1" applyBorder="1" applyAlignment="1" applyProtection="1">
      <alignment horizontal="center" vertical="center"/>
      <protection/>
    </xf>
    <xf numFmtId="2" fontId="69" fillId="2" borderId="12" xfId="49" applyNumberFormat="1" applyFont="1" applyFill="1" applyBorder="1" applyAlignment="1" applyProtection="1">
      <alignment horizontal="center" vertical="center"/>
      <protection/>
    </xf>
    <xf numFmtId="40" fontId="69" fillId="2" borderId="12" xfId="49" applyNumberFormat="1" applyFont="1" applyFill="1" applyBorder="1" applyAlignment="1" applyProtection="1">
      <alignment horizontal="center" vertical="center"/>
      <protection/>
    </xf>
    <xf numFmtId="173" fontId="39" fillId="33" borderId="41" xfId="49" applyNumberFormat="1" applyFont="1" applyFill="1" applyBorder="1" applyAlignment="1" applyProtection="1">
      <alignment vertical="center"/>
      <protection/>
    </xf>
    <xf numFmtId="3" fontId="39" fillId="33" borderId="42" xfId="49" applyNumberFormat="1" applyFont="1" applyFill="1" applyBorder="1" applyAlignment="1" applyProtection="1">
      <alignment horizontal="center" vertical="center"/>
      <protection/>
    </xf>
    <xf numFmtId="2" fontId="39" fillId="33" borderId="42" xfId="49" applyNumberFormat="1" applyFont="1" applyFill="1" applyBorder="1" applyAlignment="1" applyProtection="1">
      <alignment horizontal="center" vertical="center"/>
      <protection/>
    </xf>
    <xf numFmtId="40" fontId="39" fillId="33" borderId="42" xfId="49" applyNumberFormat="1" applyFont="1" applyFill="1" applyBorder="1" applyAlignment="1" applyProtection="1">
      <alignment horizontal="center" vertical="center"/>
      <protection/>
    </xf>
    <xf numFmtId="0" fontId="8" fillId="0" borderId="0" xfId="49" applyFont="1" applyProtection="1">
      <alignment/>
      <protection/>
    </xf>
    <xf numFmtId="0" fontId="122" fillId="0" borderId="0" xfId="49" applyFont="1" applyAlignment="1" applyProtection="1">
      <alignment vertical="center"/>
      <protection/>
    </xf>
    <xf numFmtId="0" fontId="123" fillId="0" borderId="0" xfId="49" applyFont="1" applyAlignment="1" applyProtection="1">
      <alignment horizontal="left"/>
      <protection/>
    </xf>
    <xf numFmtId="0" fontId="8" fillId="0" borderId="38" xfId="49" applyFont="1" applyBorder="1" applyProtection="1">
      <alignment/>
      <protection/>
    </xf>
    <xf numFmtId="0" fontId="110" fillId="38" borderId="43" xfId="49" applyFont="1" applyFill="1" applyBorder="1" applyAlignment="1" applyProtection="1">
      <alignment horizontal="center" vertical="center"/>
      <protection/>
    </xf>
    <xf numFmtId="0" fontId="110" fillId="38" borderId="44" xfId="49" applyFont="1" applyFill="1" applyBorder="1" applyAlignment="1" applyProtection="1">
      <alignment horizontal="center" vertical="center"/>
      <protection/>
    </xf>
    <xf numFmtId="0" fontId="124" fillId="38" borderId="12" xfId="49" applyFont="1" applyFill="1" applyBorder="1" applyAlignment="1" applyProtection="1">
      <alignment horizontal="center" vertical="center"/>
      <protection/>
    </xf>
    <xf numFmtId="0" fontId="124" fillId="38" borderId="40" xfId="49" applyFont="1" applyFill="1" applyBorder="1" applyAlignment="1" applyProtection="1">
      <alignment horizontal="center" vertical="center"/>
      <protection/>
    </xf>
    <xf numFmtId="0" fontId="123" fillId="0" borderId="0" xfId="0" applyFont="1" applyAlignment="1" applyProtection="1">
      <alignment/>
      <protection/>
    </xf>
    <xf numFmtId="17" fontId="7" fillId="2" borderId="45" xfId="50" applyNumberFormat="1" applyFont="1" applyFill="1" applyBorder="1" applyAlignment="1" applyProtection="1">
      <alignment horizontal="left"/>
      <protection/>
    </xf>
    <xf numFmtId="2" fontId="39" fillId="33" borderId="46" xfId="0" applyNumberFormat="1" applyFont="1" applyFill="1" applyBorder="1" applyAlignment="1" applyProtection="1">
      <alignment horizontal="center"/>
      <protection/>
    </xf>
    <xf numFmtId="2" fontId="39" fillId="33" borderId="47" xfId="0" applyNumberFormat="1" applyFont="1" applyFill="1" applyBorder="1" applyAlignment="1" applyProtection="1">
      <alignment horizontal="center"/>
      <protection/>
    </xf>
    <xf numFmtId="0" fontId="12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7" fontId="7" fillId="2" borderId="48" xfId="50" applyNumberFormat="1" applyFont="1" applyFill="1" applyBorder="1" applyAlignment="1" applyProtection="1">
      <alignment horizontal="left"/>
      <protection/>
    </xf>
    <xf numFmtId="2" fontId="39" fillId="33" borderId="49" xfId="0" applyNumberFormat="1" applyFont="1" applyFill="1" applyBorder="1" applyAlignment="1" applyProtection="1">
      <alignment horizontal="center"/>
      <protection/>
    </xf>
    <xf numFmtId="2" fontId="39" fillId="33" borderId="50" xfId="0" applyNumberFormat="1" applyFont="1" applyFill="1" applyBorder="1" applyAlignment="1" applyProtection="1">
      <alignment horizontal="center"/>
      <protection/>
    </xf>
    <xf numFmtId="17" fontId="7" fillId="2" borderId="18" xfId="50" applyNumberFormat="1" applyFont="1" applyFill="1" applyBorder="1" applyAlignment="1" applyProtection="1">
      <alignment horizontal="left"/>
      <protection/>
    </xf>
    <xf numFmtId="2" fontId="39" fillId="33" borderId="51" xfId="0" applyNumberFormat="1" applyFont="1" applyFill="1" applyBorder="1" applyAlignment="1" applyProtection="1">
      <alignment horizontal="center"/>
      <protection/>
    </xf>
    <xf numFmtId="2" fontId="39" fillId="33" borderId="20" xfId="0" applyNumberFormat="1" applyFont="1" applyFill="1" applyBorder="1" applyAlignment="1" applyProtection="1">
      <alignment horizontal="center"/>
      <protection/>
    </xf>
    <xf numFmtId="17" fontId="7" fillId="2" borderId="18" xfId="50" applyNumberFormat="1" applyFont="1" applyFill="1" applyBorder="1" applyAlignment="1" applyProtection="1">
      <alignment horizontal="center"/>
      <protection/>
    </xf>
    <xf numFmtId="0" fontId="8" fillId="0" borderId="0" xfId="49" applyFont="1" applyAlignment="1" applyProtection="1">
      <alignment horizontal="center" vertical="center"/>
      <protection/>
    </xf>
    <xf numFmtId="17" fontId="7" fillId="2" borderId="52" xfId="50" applyNumberFormat="1" applyFont="1" applyFill="1" applyBorder="1" applyAlignment="1" applyProtection="1">
      <alignment horizontal="center"/>
      <protection/>
    </xf>
    <xf numFmtId="2" fontId="39" fillId="33" borderId="53" xfId="0" applyNumberFormat="1" applyFont="1" applyFill="1" applyBorder="1" applyAlignment="1" applyProtection="1">
      <alignment horizontal="center"/>
      <protection/>
    </xf>
    <xf numFmtId="2" fontId="39" fillId="33" borderId="54" xfId="0" applyNumberFormat="1" applyFont="1" applyFill="1" applyBorder="1" applyAlignment="1" applyProtection="1">
      <alignment horizontal="center"/>
      <protection/>
    </xf>
    <xf numFmtId="17" fontId="7" fillId="2" borderId="21" xfId="50" applyNumberFormat="1" applyFont="1" applyFill="1" applyBorder="1" applyAlignment="1" applyProtection="1">
      <alignment horizontal="center"/>
      <protection/>
    </xf>
    <xf numFmtId="2" fontId="39" fillId="33" borderId="55" xfId="0" applyNumberFormat="1" applyFont="1" applyFill="1" applyBorder="1" applyAlignment="1" applyProtection="1">
      <alignment horizontal="center"/>
      <protection/>
    </xf>
    <xf numFmtId="2" fontId="39" fillId="33" borderId="23" xfId="0" applyNumberFormat="1" applyFont="1" applyFill="1" applyBorder="1" applyAlignment="1" applyProtection="1">
      <alignment horizontal="center"/>
      <protection/>
    </xf>
    <xf numFmtId="0" fontId="125" fillId="0" borderId="0" xfId="49" applyFont="1" applyAlignment="1" applyProtection="1">
      <alignment vertical="center"/>
      <protection/>
    </xf>
    <xf numFmtId="10" fontId="8" fillId="0" borderId="0" xfId="56" applyNumberFormat="1" applyFont="1" applyAlignment="1" applyProtection="1">
      <alignment/>
      <protection/>
    </xf>
    <xf numFmtId="0" fontId="72" fillId="0" borderId="0" xfId="49" applyFo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 wrapText="1"/>
      <protection/>
    </xf>
    <xf numFmtId="177" fontId="39" fillId="33" borderId="40" xfId="49" applyNumberFormat="1" applyFont="1" applyFill="1" applyBorder="1" applyAlignment="1" applyProtection="1">
      <alignment horizontal="center" vertical="center"/>
      <protection/>
    </xf>
    <xf numFmtId="177" fontId="69" fillId="2" borderId="40" xfId="49" applyNumberFormat="1" applyFont="1" applyFill="1" applyBorder="1" applyAlignment="1" applyProtection="1">
      <alignment horizontal="center" vertical="center"/>
      <protection/>
    </xf>
    <xf numFmtId="177" fontId="39" fillId="33" borderId="56" xfId="49" applyNumberFormat="1" applyFont="1" applyFill="1" applyBorder="1" applyAlignment="1" applyProtection="1">
      <alignment horizontal="center" vertical="center"/>
      <protection/>
    </xf>
    <xf numFmtId="0" fontId="10" fillId="37" borderId="12" xfId="49" applyFont="1" applyFill="1" applyBorder="1" applyAlignment="1" applyProtection="1">
      <alignment horizontal="center" vertical="center" wrapText="1"/>
      <protection/>
    </xf>
    <xf numFmtId="0" fontId="126" fillId="33" borderId="0" xfId="0" applyFont="1" applyFill="1" applyAlignment="1" applyProtection="1">
      <alignment horizontal="left" vertical="center"/>
      <protection hidden="1"/>
    </xf>
    <xf numFmtId="0" fontId="127" fillId="0" borderId="57" xfId="54" applyFont="1" applyBorder="1" applyAlignment="1" applyProtection="1">
      <alignment horizontal="center" vertical="center" wrapText="1"/>
      <protection hidden="1"/>
    </xf>
    <xf numFmtId="10" fontId="124" fillId="35" borderId="0" xfId="56" applyNumberFormat="1" applyFont="1" applyFill="1" applyAlignment="1" applyProtection="1">
      <alignment horizontal="center" vertical="center" wrapText="1" shrinkToFit="1"/>
      <protection hidden="1"/>
    </xf>
    <xf numFmtId="0" fontId="121" fillId="33" borderId="0" xfId="49" applyFont="1" applyFill="1" applyAlignment="1" applyProtection="1">
      <alignment horizontal="center" vertical="center" wrapText="1"/>
      <protection/>
    </xf>
    <xf numFmtId="0" fontId="121" fillId="33" borderId="0" xfId="49" applyFont="1" applyFill="1" applyAlignment="1" applyProtection="1">
      <alignment horizontal="center" vertical="center" wrapText="1"/>
      <protection/>
    </xf>
    <xf numFmtId="0" fontId="121" fillId="33" borderId="38" xfId="49" applyFont="1" applyFill="1" applyBorder="1" applyAlignment="1" applyProtection="1">
      <alignment horizontal="center" vertical="center" wrapText="1"/>
      <protection/>
    </xf>
    <xf numFmtId="0" fontId="128" fillId="35" borderId="58" xfId="49" applyFont="1" applyFill="1" applyBorder="1" applyAlignment="1" applyProtection="1">
      <alignment horizontal="center" vertical="center"/>
      <protection/>
    </xf>
    <xf numFmtId="0" fontId="128" fillId="35" borderId="59" xfId="49" applyFont="1" applyFill="1" applyBorder="1" applyAlignment="1" applyProtection="1">
      <alignment horizontal="center" vertical="center"/>
      <protection/>
    </xf>
    <xf numFmtId="17" fontId="129" fillId="35" borderId="59" xfId="49" applyNumberFormat="1" applyFont="1" applyFill="1" applyBorder="1" applyAlignment="1" applyProtection="1">
      <alignment horizontal="center" vertical="center"/>
      <protection/>
    </xf>
    <xf numFmtId="17" fontId="129" fillId="35" borderId="60" xfId="49" applyNumberFormat="1" applyFont="1" applyFill="1" applyBorder="1" applyAlignment="1" applyProtection="1">
      <alignment horizontal="center" vertical="center"/>
      <protection/>
    </xf>
    <xf numFmtId="0" fontId="130" fillId="0" borderId="0" xfId="49" applyFont="1" applyAlignment="1" applyProtection="1">
      <alignment horizontal="center" vertical="center" wrapText="1"/>
      <protection/>
    </xf>
    <xf numFmtId="0" fontId="130" fillId="0" borderId="0" xfId="49" applyFont="1" applyAlignment="1" applyProtection="1">
      <alignment horizontal="center" vertical="center" wrapText="1"/>
      <protection/>
    </xf>
    <xf numFmtId="0" fontId="97" fillId="35" borderId="61" xfId="49" applyFont="1" applyFill="1" applyBorder="1" applyAlignment="1" applyProtection="1">
      <alignment horizontal="center" vertical="center"/>
      <protection/>
    </xf>
    <xf numFmtId="0" fontId="97" fillId="35" borderId="62" xfId="49" applyFont="1" applyFill="1" applyBorder="1" applyAlignment="1" applyProtection="1">
      <alignment horizontal="center" vertical="center"/>
      <protection/>
    </xf>
    <xf numFmtId="0" fontId="124" fillId="38" borderId="63" xfId="49" applyFont="1" applyFill="1" applyBorder="1" applyAlignment="1" applyProtection="1">
      <alignment horizontal="center" vertical="center"/>
      <protection/>
    </xf>
    <xf numFmtId="0" fontId="124" fillId="38" borderId="64" xfId="49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Moeda 3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rmal_FRACIONADA_12_2007" xfId="54"/>
    <cellStyle name="Nota" xfId="55"/>
    <cellStyle name="Percent" xfId="56"/>
    <cellStyle name="Porcentagem 2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65"/>
          <c:y val="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25"/>
          <c:w val="0.966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Painel!$K$3</c:f>
              <c:strCache>
                <c:ptCount val="1"/>
                <c:pt idx="0">
                  <c:v>ÍNDICE NACIONAL DE CUSTOS DE TRANSPORTE DE  CARGA FRACIONADA | INCTF - ou NOVEMBRO|20  - NOVEMBRO|21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Painel!$K$4:$K$6</c:f>
              <c:strCache/>
            </c:strRef>
          </c:cat>
          <c:val>
            <c:numRef>
              <c:f>Painel!$L$4:$L$6</c:f>
              <c:numCache/>
            </c:numRef>
          </c:val>
        </c:ser>
        <c:axId val="32578369"/>
        <c:axId val="60644714"/>
      </c:barChart>
      <c:catAx>
        <c:axId val="3257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44714"/>
        <c:crosses val="autoZero"/>
        <c:auto val="1"/>
        <c:lblOffset val="100"/>
        <c:tickLblSkip val="1"/>
        <c:noMultiLvlLbl val="0"/>
      </c:catAx>
      <c:valAx>
        <c:axId val="60644714"/>
        <c:scaling>
          <c:orientation val="minMax"/>
        </c:scaling>
        <c:axPos val="l"/>
        <c:delete val="1"/>
        <c:majorTickMark val="out"/>
        <c:minorTickMark val="none"/>
        <c:tickLblPos val="nextTo"/>
        <c:crossAx val="32578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2952750" y="1028700"/>
          <a:ext cx="2428875" cy="52387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3971925" y="179070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209550</xdr:rowOff>
    </xdr:from>
    <xdr:to>
      <xdr:col>8</xdr:col>
      <xdr:colOff>790575</xdr:colOff>
      <xdr:row>34</xdr:row>
      <xdr:rowOff>85725</xdr:rowOff>
    </xdr:to>
    <xdr:graphicFrame>
      <xdr:nvGraphicFramePr>
        <xdr:cNvPr id="5" name="Gráfico 16"/>
        <xdr:cNvGraphicFramePr/>
      </xdr:nvGraphicFramePr>
      <xdr:xfrm>
        <a:off x="1104900" y="30575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4</xdr:col>
      <xdr:colOff>180975</xdr:colOff>
      <xdr:row>2</xdr:row>
      <xdr:rowOff>266700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095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2</xdr:col>
      <xdr:colOff>1009650</xdr:colOff>
      <xdr:row>0</xdr:row>
      <xdr:rowOff>657225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876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275</xdr:row>
      <xdr:rowOff>0</xdr:rowOff>
    </xdr:from>
    <xdr:ext cx="2095500" cy="552450"/>
    <xdr:sp>
      <xdr:nvSpPr>
        <xdr:cNvPr id="2" name="CaixaDeTexto 2"/>
        <xdr:cNvSpPr txBox="1">
          <a:spLocks noChangeArrowheads="1"/>
        </xdr:cNvSpPr>
      </xdr:nvSpPr>
      <xdr:spPr>
        <a:xfrm>
          <a:off x="342900" y="6272212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275</xdr:row>
      <xdr:rowOff>0</xdr:rowOff>
    </xdr:from>
    <xdr:ext cx="2714625" cy="561975"/>
    <xdr:sp>
      <xdr:nvSpPr>
        <xdr:cNvPr id="3" name="CaixaDeTexto 3"/>
        <xdr:cNvSpPr txBox="1">
          <a:spLocks noChangeArrowheads="1"/>
        </xdr:cNvSpPr>
      </xdr:nvSpPr>
      <xdr:spPr>
        <a:xfrm>
          <a:off x="2647950" y="6272212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["380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,06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/"267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,41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-1]∗100="4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2,13%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  <sheetName val="2410km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geral"/>
      <sheetName val="10km"/>
      <sheetName val="40km"/>
      <sheetName val="90km"/>
      <sheetName val="REAJ 10"/>
      <sheetName val="REAJ 40"/>
      <sheetName val="REAJ 90"/>
    </sheetNames>
    <sheetDataSet>
      <sheetData sheetId="1">
        <row r="5">
          <cell r="C5">
            <v>100</v>
          </cell>
          <cell r="D5">
            <v>100</v>
          </cell>
          <cell r="E5">
            <v>100</v>
          </cell>
        </row>
        <row r="6">
          <cell r="C6">
            <v>100.02605367056137</v>
          </cell>
          <cell r="D6">
            <v>100.2430665577106</v>
          </cell>
          <cell r="E6">
            <v>100.42371116848504</v>
          </cell>
        </row>
        <row r="7">
          <cell r="C7">
            <v>101.62935647433714</v>
          </cell>
          <cell r="D7">
            <v>101.88783082901122</v>
          </cell>
          <cell r="E7">
            <v>102.10189889231282</v>
          </cell>
        </row>
        <row r="8">
          <cell r="C8">
            <v>103.72033054759471</v>
          </cell>
          <cell r="D8">
            <v>103.98078815269416</v>
          </cell>
          <cell r="E8">
            <v>104.19651036895145</v>
          </cell>
        </row>
        <row r="9">
          <cell r="C9">
            <v>104.1144758201896</v>
          </cell>
          <cell r="D9">
            <v>104.72499708153362</v>
          </cell>
          <cell r="E9">
            <v>105.23236445406845</v>
          </cell>
        </row>
        <row r="10">
          <cell r="C10">
            <v>103.90404232719402</v>
          </cell>
          <cell r="D10">
            <v>104.52904290979438</v>
          </cell>
          <cell r="E10">
            <v>105.0501790622137</v>
          </cell>
        </row>
        <row r="11">
          <cell r="C11">
            <v>103.65352626410406</v>
          </cell>
          <cell r="D11">
            <v>104.21218084485434</v>
          </cell>
          <cell r="E11">
            <v>104.67747980344801</v>
          </cell>
        </row>
        <row r="12">
          <cell r="C12">
            <v>103.94746511146295</v>
          </cell>
          <cell r="D12">
            <v>104.5019428647666</v>
          </cell>
          <cell r="E12">
            <v>104.96377113350546</v>
          </cell>
        </row>
        <row r="13">
          <cell r="C13">
            <v>104.5420232345298</v>
          </cell>
          <cell r="D13">
            <v>105.69851408368494</v>
          </cell>
          <cell r="E13">
            <v>106.66278004497377</v>
          </cell>
        </row>
        <row r="14">
          <cell r="C14">
            <v>104.15789860445852</v>
          </cell>
          <cell r="D14">
            <v>105.20508480229476</v>
          </cell>
          <cell r="E14">
            <v>106.07666361289247</v>
          </cell>
        </row>
        <row r="15">
          <cell r="C15">
            <v>104.44181680929383</v>
          </cell>
          <cell r="D15">
            <v>105.42542901455899</v>
          </cell>
          <cell r="E15">
            <v>106.24427417339885</v>
          </cell>
        </row>
        <row r="16">
          <cell r="C16">
            <v>104.7557969416999</v>
          </cell>
          <cell r="D16">
            <v>105.7256141287127</v>
          </cell>
          <cell r="E16">
            <v>106.5295244440743</v>
          </cell>
        </row>
        <row r="17">
          <cell r="C17">
            <v>104.57876559044966</v>
          </cell>
          <cell r="D17">
            <v>105.49630605540084</v>
          </cell>
          <cell r="E17">
            <v>106.25884900474722</v>
          </cell>
        </row>
        <row r="18">
          <cell r="C18">
            <v>105.15328242846932</v>
          </cell>
          <cell r="D18">
            <v>106.16129946800528</v>
          </cell>
          <cell r="E18">
            <v>107.00008328475056</v>
          </cell>
        </row>
        <row r="19">
          <cell r="C19">
            <v>109.57906620972537</v>
          </cell>
          <cell r="D19">
            <v>110.62655304104199</v>
          </cell>
          <cell r="E19">
            <v>111.40376447072542</v>
          </cell>
        </row>
        <row r="20">
          <cell r="C20">
            <v>109.95317019727305</v>
          </cell>
          <cell r="D20">
            <v>111.09767690075546</v>
          </cell>
          <cell r="E20">
            <v>112.04922128758224</v>
          </cell>
        </row>
        <row r="21">
          <cell r="C21">
            <v>109.75275734680108</v>
          </cell>
          <cell r="D21">
            <v>111.05389990494139</v>
          </cell>
          <cell r="E21">
            <v>112.13667027567253</v>
          </cell>
        </row>
        <row r="22">
          <cell r="C22">
            <v>109.74941713262655</v>
          </cell>
          <cell r="D22">
            <v>111.01429214682388</v>
          </cell>
          <cell r="E22">
            <v>112.06691929707672</v>
          </cell>
        </row>
        <row r="23">
          <cell r="C23">
            <v>111.23581244029367</v>
          </cell>
          <cell r="D23">
            <v>112.67781798775911</v>
          </cell>
          <cell r="E23">
            <v>113.87523944365786</v>
          </cell>
        </row>
        <row r="24">
          <cell r="C24">
            <v>110.83498673934974</v>
          </cell>
          <cell r="D24">
            <v>112.34427897203277</v>
          </cell>
          <cell r="E24">
            <v>113.6003997668027</v>
          </cell>
        </row>
        <row r="25">
          <cell r="C25">
            <v>110.7514813849864</v>
          </cell>
          <cell r="D25">
            <v>112.3380251154879</v>
          </cell>
          <cell r="E25">
            <v>113.6576580328142</v>
          </cell>
        </row>
        <row r="26">
          <cell r="C26">
            <v>110.49762510772193</v>
          </cell>
          <cell r="D26">
            <v>112.0107399563064</v>
          </cell>
          <cell r="E26">
            <v>113.266219705172</v>
          </cell>
        </row>
        <row r="27">
          <cell r="C27">
            <v>111.13894622923223</v>
          </cell>
          <cell r="D27">
            <v>112.73201807781466</v>
          </cell>
          <cell r="E27">
            <v>114.05430165736654</v>
          </cell>
        </row>
        <row r="29">
          <cell r="C29">
            <v>111.44979167746894</v>
          </cell>
          <cell r="D29">
            <v>113.1221014829542</v>
          </cell>
          <cell r="E29">
            <v>114.51079054884968</v>
          </cell>
        </row>
        <row r="30">
          <cell r="C30">
            <v>111.376258345628</v>
          </cell>
          <cell r="D30">
            <v>113.1471335731236</v>
          </cell>
          <cell r="E30">
            <v>114.61913113468779</v>
          </cell>
        </row>
        <row r="31">
          <cell r="C31">
            <v>111.65033712794424</v>
          </cell>
          <cell r="D31">
            <v>113.71661362447706</v>
          </cell>
          <cell r="E31">
            <v>115.43376900127804</v>
          </cell>
        </row>
        <row r="32">
          <cell r="C32">
            <v>116.60046733050936</v>
          </cell>
          <cell r="D32">
            <v>118.78978389880527</v>
          </cell>
          <cell r="E32">
            <v>120.60807371144914</v>
          </cell>
        </row>
        <row r="33">
          <cell r="C33">
            <v>116.6405764206044</v>
          </cell>
          <cell r="D33">
            <v>118.83984807914403</v>
          </cell>
          <cell r="E33">
            <v>120.66120226796589</v>
          </cell>
        </row>
        <row r="34">
          <cell r="C34">
            <v>117.268952165427</v>
          </cell>
          <cell r="D34">
            <v>119.87242179863107</v>
          </cell>
          <cell r="E34">
            <v>122.03525258258551</v>
          </cell>
        </row>
        <row r="35">
          <cell r="C35">
            <v>117.37925216318841</v>
          </cell>
          <cell r="D35">
            <v>120.04973243733086</v>
          </cell>
          <cell r="E35">
            <v>122.26651806389373</v>
          </cell>
        </row>
        <row r="36">
          <cell r="C36">
            <v>117.56642791696535</v>
          </cell>
          <cell r="D36">
            <v>120.30631136156704</v>
          </cell>
          <cell r="E36">
            <v>122.59570676701715</v>
          </cell>
        </row>
        <row r="37">
          <cell r="C37">
            <v>118.63600365283358</v>
          </cell>
          <cell r="D37">
            <v>121.52245374229621</v>
          </cell>
          <cell r="E37">
            <v>123.9187119979246</v>
          </cell>
        </row>
        <row r="38">
          <cell r="C38">
            <v>119.96628847431968</v>
          </cell>
          <cell r="D38">
            <v>123.94639447369809</v>
          </cell>
          <cell r="E38">
            <v>127.23872591202071</v>
          </cell>
        </row>
        <row r="39">
          <cell r="C39">
            <v>120.30721574012767</v>
          </cell>
          <cell r="D39">
            <v>124.71821725392071</v>
          </cell>
          <cell r="E39">
            <v>128.35755080807942</v>
          </cell>
        </row>
        <row r="40">
          <cell r="C40">
            <v>121.77788237694647</v>
          </cell>
          <cell r="D40">
            <v>126.97110536916516</v>
          </cell>
          <cell r="E40">
            <v>131.2712875252827</v>
          </cell>
        </row>
        <row r="41">
          <cell r="C41">
            <v>122.99452477649659</v>
          </cell>
          <cell r="D41">
            <v>128.41253656141876</v>
          </cell>
          <cell r="E41">
            <v>132.90368846767007</v>
          </cell>
        </row>
        <row r="42">
          <cell r="C42">
            <v>124.10420960245987</v>
          </cell>
          <cell r="D42">
            <v>129.70377521265607</v>
          </cell>
          <cell r="E42">
            <v>134.34440991203618</v>
          </cell>
        </row>
        <row r="43">
          <cell r="C43">
            <v>124.0072793013968</v>
          </cell>
          <cell r="D43">
            <v>129.58070076932327</v>
          </cell>
          <cell r="E43">
            <v>134.20585897053175</v>
          </cell>
        </row>
        <row r="44">
          <cell r="C44">
            <v>128.5964276931064</v>
          </cell>
          <cell r="D44">
            <v>133.74437176749726</v>
          </cell>
          <cell r="E44">
            <v>138.02069767571527</v>
          </cell>
        </row>
        <row r="45">
          <cell r="C45">
            <v>128.24547315477463</v>
          </cell>
          <cell r="D45">
            <v>133.27293406930724</v>
          </cell>
          <cell r="E45">
            <v>137.44461744524924</v>
          </cell>
        </row>
        <row r="46">
          <cell r="C46">
            <v>132.77111548716704</v>
          </cell>
          <cell r="D46">
            <v>137.88301067550188</v>
          </cell>
          <cell r="E46">
            <v>142.13034778274664</v>
          </cell>
        </row>
        <row r="47">
          <cell r="C47">
            <v>133.84737607138447</v>
          </cell>
          <cell r="D47">
            <v>139.08455100363224</v>
          </cell>
          <cell r="E47">
            <v>143.43668523121744</v>
          </cell>
        </row>
        <row r="48">
          <cell r="C48">
            <v>134.18830333719245</v>
          </cell>
          <cell r="D48">
            <v>139.33069989029786</v>
          </cell>
          <cell r="E48">
            <v>143.60336305558374</v>
          </cell>
        </row>
        <row r="49">
          <cell r="C49">
            <v>136.07008814748562</v>
          </cell>
          <cell r="D49">
            <v>141.52726580266116</v>
          </cell>
          <cell r="E49">
            <v>146.06186096498655</v>
          </cell>
        </row>
        <row r="50">
          <cell r="C50">
            <v>136.2472366287388</v>
          </cell>
          <cell r="D50">
            <v>141.72960853153035</v>
          </cell>
          <cell r="E50">
            <v>146.28062560946728</v>
          </cell>
        </row>
        <row r="51">
          <cell r="C51">
            <v>134.99716998744282</v>
          </cell>
          <cell r="D51">
            <v>140.18596297108508</v>
          </cell>
          <cell r="E51">
            <v>144.49404767954113</v>
          </cell>
        </row>
        <row r="52">
          <cell r="C52">
            <v>136.29068814300845</v>
          </cell>
          <cell r="D52">
            <v>141.63573819339513</v>
          </cell>
          <cell r="E52">
            <v>146.074361801814</v>
          </cell>
        </row>
        <row r="53">
          <cell r="C53">
            <v>137.2633335778136</v>
          </cell>
          <cell r="D53">
            <v>142.88734270186427</v>
          </cell>
          <cell r="E53">
            <v>147.557794438674</v>
          </cell>
        </row>
        <row r="54">
          <cell r="C54">
            <v>138.4699487048399</v>
          </cell>
          <cell r="D54">
            <v>144.22655952592623</v>
          </cell>
          <cell r="E54">
            <v>149.00789151066076</v>
          </cell>
        </row>
        <row r="55">
          <cell r="C55">
            <v>137.94184568525503</v>
          </cell>
          <cell r="D55">
            <v>143.60701529423403</v>
          </cell>
          <cell r="E55">
            <v>148.3120115939315</v>
          </cell>
        </row>
        <row r="56">
          <cell r="C56">
            <v>143.20616376023142</v>
          </cell>
          <cell r="D56">
            <v>148.85123818471968</v>
          </cell>
          <cell r="E56">
            <v>153.54257006982618</v>
          </cell>
        </row>
        <row r="57">
          <cell r="C57">
            <v>144.67014554870104</v>
          </cell>
          <cell r="D57">
            <v>151.07700820228064</v>
          </cell>
          <cell r="E57">
            <v>156.4000530213058</v>
          </cell>
        </row>
        <row r="58">
          <cell r="C58">
            <v>145.2417000825556</v>
          </cell>
          <cell r="D58">
            <v>151.73618657674103</v>
          </cell>
          <cell r="E58">
            <v>157.1334354485175</v>
          </cell>
        </row>
        <row r="60">
          <cell r="C60">
            <v>147.20145316091038</v>
          </cell>
          <cell r="D60">
            <v>153.6404592135954</v>
          </cell>
          <cell r="E60">
            <v>158.99867861643864</v>
          </cell>
        </row>
        <row r="61">
          <cell r="C61">
            <v>147.2774435863976</v>
          </cell>
          <cell r="D61">
            <v>153.6774929093724</v>
          </cell>
          <cell r="E61">
            <v>159.0306020936402</v>
          </cell>
        </row>
        <row r="62">
          <cell r="C62">
            <v>149.28519061769163</v>
          </cell>
          <cell r="D62">
            <v>156.02049139553185</v>
          </cell>
          <cell r="E62">
            <v>161.60728275348225</v>
          </cell>
        </row>
        <row r="63">
          <cell r="C63">
            <v>150.33705808627795</v>
          </cell>
          <cell r="D63">
            <v>157.1018753122208</v>
          </cell>
          <cell r="E63">
            <v>162.71700362763255</v>
          </cell>
        </row>
        <row r="64">
          <cell r="C64">
            <v>151.4297204148627</v>
          </cell>
          <cell r="D64">
            <v>158.65482162180382</v>
          </cell>
          <cell r="E64">
            <v>164.5700854709054</v>
          </cell>
        </row>
        <row r="65">
          <cell r="C65">
            <v>152.48198783305685</v>
          </cell>
          <cell r="D65">
            <v>159.7263298862856</v>
          </cell>
          <cell r="E65">
            <v>165.66718897073315</v>
          </cell>
        </row>
        <row r="66">
          <cell r="C66">
            <v>153.37427540811996</v>
          </cell>
          <cell r="D66">
            <v>160.62674247627754</v>
          </cell>
          <cell r="E66">
            <v>166.57746412065262</v>
          </cell>
        </row>
        <row r="67">
          <cell r="C67">
            <v>153.99659699789956</v>
          </cell>
          <cell r="D67">
            <v>161.2471803261952</v>
          </cell>
          <cell r="E67">
            <v>167.20301225724555</v>
          </cell>
        </row>
        <row r="68">
          <cell r="C68">
            <v>154.49253451160567</v>
          </cell>
          <cell r="D68">
            <v>161.7854033714879</v>
          </cell>
          <cell r="E68">
            <v>167.76547352222582</v>
          </cell>
        </row>
        <row r="69">
          <cell r="C69">
            <v>162.76349240147832</v>
          </cell>
          <cell r="D69">
            <v>169.91800296412137</v>
          </cell>
          <cell r="E69">
            <v>175.88467789049514</v>
          </cell>
        </row>
        <row r="70">
          <cell r="C70">
            <v>163.47940219948953</v>
          </cell>
          <cell r="D70">
            <v>170.56485818369333</v>
          </cell>
          <cell r="E70">
            <v>176.49426428848733</v>
          </cell>
        </row>
        <row r="71">
          <cell r="C71">
            <v>163.9153472720215</v>
          </cell>
          <cell r="D71">
            <v>170.96975992418876</v>
          </cell>
          <cell r="E71">
            <v>176.88342667723046</v>
          </cell>
        </row>
        <row r="72">
          <cell r="C72">
            <v>165.3711638445136</v>
          </cell>
          <cell r="D72">
            <v>172.3202553635241</v>
          </cell>
          <cell r="E72">
            <v>178.1786077522661</v>
          </cell>
        </row>
        <row r="73">
          <cell r="C73">
            <v>180.59324591842818</v>
          </cell>
          <cell r="D73">
            <v>187.73367954591964</v>
          </cell>
          <cell r="E73">
            <v>193.84391406475737</v>
          </cell>
        </row>
        <row r="75">
          <cell r="C75">
            <v>173.1500940977064</v>
          </cell>
          <cell r="D75">
            <v>178.84451806001027</v>
          </cell>
          <cell r="E75">
            <v>183.6013397950446</v>
          </cell>
        </row>
        <row r="76">
          <cell r="C76">
            <v>175.2142808317586</v>
          </cell>
          <cell r="D76">
            <v>180.9796461169489</v>
          </cell>
          <cell r="E76">
            <v>185.79610408688723</v>
          </cell>
        </row>
        <row r="77">
          <cell r="C77">
            <v>175.5784445843237</v>
          </cell>
          <cell r="D77">
            <v>181.32690077807086</v>
          </cell>
          <cell r="E77">
            <v>186.12439827965582</v>
          </cell>
        </row>
        <row r="78">
          <cell r="C78">
            <v>175.55002204753814</v>
          </cell>
          <cell r="D78">
            <v>181.42312797332158</v>
          </cell>
          <cell r="E78">
            <v>186.34326107483494</v>
          </cell>
        </row>
        <row r="79">
          <cell r="C79">
            <v>176.90009254485287</v>
          </cell>
          <cell r="D79">
            <v>182.78983306528755</v>
          </cell>
          <cell r="E79">
            <v>187.7198466931109</v>
          </cell>
        </row>
        <row r="80">
          <cell r="C80">
            <v>176.14334250293692</v>
          </cell>
          <cell r="D80">
            <v>181.88752878518346</v>
          </cell>
          <cell r="E80">
            <v>186.70530513788813</v>
          </cell>
        </row>
        <row r="81">
          <cell r="C81">
            <v>174.9886769460231</v>
          </cell>
          <cell r="D81">
            <v>180.81926745819783</v>
          </cell>
          <cell r="E81">
            <v>185.69996809274318</v>
          </cell>
        </row>
        <row r="82">
          <cell r="C82">
            <v>177.23228094353422</v>
          </cell>
          <cell r="D82">
            <v>183.68098056913067</v>
          </cell>
          <cell r="E82">
            <v>189.1424548617749</v>
          </cell>
        </row>
        <row r="83">
          <cell r="C83">
            <v>177.59466828755023</v>
          </cell>
          <cell r="D83">
            <v>183.8190456753599</v>
          </cell>
          <cell r="E83">
            <v>189.0647278877861</v>
          </cell>
        </row>
        <row r="84">
          <cell r="C84">
            <v>178.12048521808333</v>
          </cell>
          <cell r="D84">
            <v>184.08262451452475</v>
          </cell>
          <cell r="E84">
            <v>189.07597784454762</v>
          </cell>
        </row>
        <row r="85">
          <cell r="C85">
            <v>178.15601338906532</v>
          </cell>
          <cell r="D85">
            <v>184.04218120057882</v>
          </cell>
          <cell r="E85">
            <v>188.96245555359025</v>
          </cell>
        </row>
        <row r="86">
          <cell r="C86">
            <v>179.307126128881</v>
          </cell>
          <cell r="D86">
            <v>185.287556350707</v>
          </cell>
          <cell r="E86">
            <v>190.2960867915039</v>
          </cell>
        </row>
        <row r="87">
          <cell r="C87">
            <v>179.1863303475423</v>
          </cell>
          <cell r="D87">
            <v>185.04071267593355</v>
          </cell>
          <cell r="E87">
            <v>189.9299518350828</v>
          </cell>
        </row>
        <row r="88">
          <cell r="C88">
            <v>179.88801172443615</v>
          </cell>
          <cell r="D88">
            <v>185.35449700827272</v>
          </cell>
          <cell r="E88">
            <v>189.8675657112234</v>
          </cell>
        </row>
        <row r="89">
          <cell r="C89">
            <v>180.5488357047007</v>
          </cell>
          <cell r="D89">
            <v>185.86213032814578</v>
          </cell>
          <cell r="E89">
            <v>190.22449615756682</v>
          </cell>
        </row>
        <row r="90">
          <cell r="C90">
            <v>180.7016068399231</v>
          </cell>
          <cell r="D90">
            <v>186.07410907710377</v>
          </cell>
          <cell r="E90">
            <v>190.49347239650186</v>
          </cell>
        </row>
        <row r="91">
          <cell r="C91">
            <v>181.71948893855645</v>
          </cell>
          <cell r="D91">
            <v>187.16747315067659</v>
          </cell>
          <cell r="E91">
            <v>191.6573315596505</v>
          </cell>
        </row>
        <row r="92">
          <cell r="C92">
            <v>181.77455760357853</v>
          </cell>
          <cell r="D92">
            <v>187.15771097144824</v>
          </cell>
          <cell r="E92">
            <v>191.58369547902947</v>
          </cell>
        </row>
        <row r="93">
          <cell r="C93">
            <v>181.73014738985103</v>
          </cell>
          <cell r="D93">
            <v>187.1130838664044</v>
          </cell>
          <cell r="E93">
            <v>191.55096833208677</v>
          </cell>
        </row>
        <row r="94">
          <cell r="C94">
            <v>184.91169510128603</v>
          </cell>
          <cell r="D94">
            <v>190.9621716764311</v>
          </cell>
          <cell r="E94">
            <v>196.01515571973496</v>
          </cell>
        </row>
        <row r="95">
          <cell r="C95">
            <v>184.99518630309367</v>
          </cell>
          <cell r="D95">
            <v>191.05979346871436</v>
          </cell>
          <cell r="E95">
            <v>196.1378825207699</v>
          </cell>
        </row>
        <row r="96">
          <cell r="C96">
            <v>186.61970249696432</v>
          </cell>
          <cell r="D96">
            <v>192.9967821456025</v>
          </cell>
          <cell r="E96">
            <v>198.36770542800477</v>
          </cell>
        </row>
        <row r="97">
          <cell r="C97">
            <v>186.76396091541855</v>
          </cell>
          <cell r="D97">
            <v>193.163302820961</v>
          </cell>
          <cell r="E97">
            <v>198.55497672573406</v>
          </cell>
        </row>
        <row r="98">
          <cell r="C98">
            <v>186.77536170664203</v>
          </cell>
          <cell r="D98">
            <v>193.17573474668188</v>
          </cell>
          <cell r="E98">
            <v>198.5683511554815</v>
          </cell>
        </row>
        <row r="99">
          <cell r="C99">
            <v>186.8740926536486</v>
          </cell>
          <cell r="D99">
            <v>193.31419904327458</v>
          </cell>
          <cell r="E99">
            <v>198.74447703077476</v>
          </cell>
        </row>
        <row r="100">
          <cell r="C100">
            <v>186.97842336261812</v>
          </cell>
          <cell r="D100">
            <v>193.47436616666695</v>
          </cell>
          <cell r="E100">
            <v>198.9577049043189</v>
          </cell>
        </row>
        <row r="101">
          <cell r="C101">
            <v>187.06128385518767</v>
          </cell>
          <cell r="D101">
            <v>193.62069577832295</v>
          </cell>
          <cell r="E101">
            <v>199.16448949447403</v>
          </cell>
        </row>
        <row r="102">
          <cell r="C102">
            <v>187.4594468239423</v>
          </cell>
          <cell r="D102">
            <v>194.24441490505112</v>
          </cell>
          <cell r="E102">
            <v>200.00264410853683</v>
          </cell>
        </row>
        <row r="103">
          <cell r="C103">
            <v>187.56692380560307</v>
          </cell>
          <cell r="D103">
            <v>194.39912599249064</v>
          </cell>
          <cell r="E103">
            <v>200.20216544852465</v>
          </cell>
        </row>
        <row r="104">
          <cell r="C104">
            <v>187.7610100716771</v>
          </cell>
          <cell r="D104">
            <v>194.6716373206184</v>
          </cell>
          <cell r="E104">
            <v>200.5490157155745</v>
          </cell>
        </row>
        <row r="105">
          <cell r="C105">
            <v>187.8111582042271</v>
          </cell>
          <cell r="D105">
            <v>194.7504620224987</v>
          </cell>
          <cell r="E105">
            <v>200.65510500282244</v>
          </cell>
        </row>
        <row r="106">
          <cell r="C106">
            <v>193.86453188260995</v>
          </cell>
          <cell r="D106">
            <v>202.10240213404802</v>
          </cell>
          <cell r="E106">
            <v>209.2267517259653</v>
          </cell>
        </row>
        <row r="107">
          <cell r="C107">
            <v>196.86256509385194</v>
          </cell>
          <cell r="D107">
            <v>204.8254795500338</v>
          </cell>
          <cell r="E107">
            <v>211.6746887721205</v>
          </cell>
        </row>
        <row r="108">
          <cell r="C108">
            <v>199.47566985116728</v>
          </cell>
          <cell r="D108">
            <v>207.15566257978392</v>
          </cell>
          <cell r="E108">
            <v>213.72362118807192</v>
          </cell>
        </row>
        <row r="109">
          <cell r="C109">
            <v>201.05686631229463</v>
          </cell>
          <cell r="D109">
            <v>208.52957910565473</v>
          </cell>
          <cell r="E109">
            <v>214.89279674046512</v>
          </cell>
        </row>
        <row r="110">
          <cell r="C110">
            <v>201.16421106060474</v>
          </cell>
          <cell r="D110">
            <v>208.68389758943485</v>
          </cell>
          <cell r="E110">
            <v>215.0916766521868</v>
          </cell>
        </row>
        <row r="111">
          <cell r="C111">
            <v>201.9078104367422</v>
          </cell>
          <cell r="D111">
            <v>209.42135156610576</v>
          </cell>
          <cell r="E111">
            <v>215.82031218167623</v>
          </cell>
        </row>
        <row r="112">
          <cell r="C112">
            <v>203.466990353944</v>
          </cell>
          <cell r="D112">
            <v>210.71188705325415</v>
          </cell>
          <cell r="E112">
            <v>216.84742722280419</v>
          </cell>
        </row>
        <row r="113">
          <cell r="C113">
            <v>203.24247164973272</v>
          </cell>
          <cell r="D113">
            <v>210.54611781269557</v>
          </cell>
          <cell r="E113">
            <v>216.7388056410106</v>
          </cell>
        </row>
        <row r="114">
          <cell r="C114">
            <v>202.11985733086993</v>
          </cell>
          <cell r="D114">
            <v>209.59462569799214</v>
          </cell>
          <cell r="E114">
            <v>215.9556187390785</v>
          </cell>
        </row>
        <row r="115">
          <cell r="C115">
            <v>201.73327598671548</v>
          </cell>
          <cell r="D115">
            <v>209.29134212652417</v>
          </cell>
          <cell r="E115">
            <v>215.7336310407144</v>
          </cell>
        </row>
        <row r="116">
          <cell r="C116">
            <v>201.37622367132624</v>
          </cell>
          <cell r="D116">
            <v>209.01865676560024</v>
          </cell>
          <cell r="E116">
            <v>215.54314898360914</v>
          </cell>
        </row>
        <row r="117">
          <cell r="C117">
            <v>199.89260354007646</v>
          </cell>
          <cell r="D117">
            <v>207.89502847248997</v>
          </cell>
          <cell r="E117">
            <v>214.77012283520554</v>
          </cell>
        </row>
        <row r="118">
          <cell r="C118">
            <v>204.2245779035375</v>
          </cell>
          <cell r="D118">
            <v>213.16584161589333</v>
          </cell>
          <cell r="E118">
            <v>220.92293614560674</v>
          </cell>
        </row>
        <row r="119">
          <cell r="C119">
            <v>203.96644696188636</v>
          </cell>
          <cell r="D119">
            <v>212.69523733902005</v>
          </cell>
          <cell r="E119">
            <v>220.24987289879667</v>
          </cell>
        </row>
        <row r="120">
          <cell r="C120">
            <v>203.24899732876113</v>
          </cell>
          <cell r="D120">
            <v>212.07080902438918</v>
          </cell>
          <cell r="E120">
            <v>219.71735746960317</v>
          </cell>
        </row>
        <row r="121">
          <cell r="C121">
            <v>202.1066114073835</v>
          </cell>
          <cell r="D121">
            <v>211.21490427426596</v>
          </cell>
          <cell r="E121">
            <v>219.14031058939884</v>
          </cell>
        </row>
        <row r="122">
          <cell r="C122">
            <v>202.24035651084586</v>
          </cell>
          <cell r="D122">
            <v>211.32881575491194</v>
          </cell>
          <cell r="E122">
            <v>219.23470062492177</v>
          </cell>
        </row>
        <row r="123">
          <cell r="C123">
            <v>202.72666392642728</v>
          </cell>
          <cell r="D123">
            <v>211.79966220200834</v>
          </cell>
          <cell r="E123">
            <v>219.68882240569457</v>
          </cell>
        </row>
        <row r="124">
          <cell r="C124">
            <v>202.7728950082039</v>
          </cell>
          <cell r="D124">
            <v>211.91696463881019</v>
          </cell>
          <cell r="E124">
            <v>219.87400466848004</v>
          </cell>
        </row>
        <row r="125">
          <cell r="C125">
            <v>202.83227570133434</v>
          </cell>
          <cell r="D125">
            <v>212.03995992786278</v>
          </cell>
          <cell r="E125">
            <v>220.0576868731177</v>
          </cell>
        </row>
        <row r="126">
          <cell r="C126">
            <v>202.49771809957525</v>
          </cell>
          <cell r="D126">
            <v>211.79027592255557</v>
          </cell>
          <cell r="E126">
            <v>219.89060262846056</v>
          </cell>
        </row>
        <row r="127">
          <cell r="C127">
            <v>203.96726071308805</v>
          </cell>
          <cell r="D127">
            <v>213.42086386942458</v>
          </cell>
          <cell r="E127">
            <v>221.66962040361628</v>
          </cell>
        </row>
        <row r="128">
          <cell r="C128">
            <v>204.00858587264412</v>
          </cell>
          <cell r="D128">
            <v>212.87769642701514</v>
          </cell>
          <cell r="E128">
            <v>220.56654477998646</v>
          </cell>
        </row>
        <row r="129">
          <cell r="C129">
            <v>204.4990996437128</v>
          </cell>
          <cell r="D129">
            <v>213.20153156483153</v>
          </cell>
          <cell r="E129">
            <v>220.7288235545478</v>
          </cell>
        </row>
        <row r="130">
          <cell r="C130">
            <v>210.5637796369289</v>
          </cell>
          <cell r="D130">
            <v>220.36371298044264</v>
          </cell>
          <cell r="E130">
            <v>228.9181150700416</v>
          </cell>
        </row>
        <row r="131">
          <cell r="C131">
            <v>212.83135780208517</v>
          </cell>
          <cell r="D131">
            <v>222.1347196884042</v>
          </cell>
          <cell r="E131">
            <v>230.20463035425567</v>
          </cell>
        </row>
        <row r="132">
          <cell r="C132">
            <v>213.47857073987836</v>
          </cell>
          <cell r="D132">
            <v>222.86572634551763</v>
          </cell>
          <cell r="E132">
            <v>231.013329869377</v>
          </cell>
        </row>
        <row r="133">
          <cell r="C133">
            <v>214.12436158470487</v>
          </cell>
          <cell r="D133">
            <v>223.44232364544368</v>
          </cell>
          <cell r="E133">
            <v>231.52111585811565</v>
          </cell>
        </row>
        <row r="134">
          <cell r="C134">
            <v>216.0288338503895</v>
          </cell>
          <cell r="D134">
            <v>224.97202954752711</v>
          </cell>
          <cell r="E134">
            <v>232.68441052677446</v>
          </cell>
        </row>
        <row r="135">
          <cell r="C135">
            <v>217.6894253000461</v>
          </cell>
          <cell r="D135">
            <v>226.27273364592236</v>
          </cell>
          <cell r="E135">
            <v>233.6339144523023</v>
          </cell>
        </row>
        <row r="136">
          <cell r="C136">
            <v>219.58256951362944</v>
          </cell>
          <cell r="D136">
            <v>227.92394225528224</v>
          </cell>
          <cell r="E136">
            <v>235.045963214552</v>
          </cell>
        </row>
        <row r="137">
          <cell r="C137">
            <v>221.9848453948531</v>
          </cell>
          <cell r="D137">
            <v>229.96002302120203</v>
          </cell>
          <cell r="E137">
            <v>236.72187742416642</v>
          </cell>
        </row>
        <row r="138">
          <cell r="C138">
            <v>222.5891024203816</v>
          </cell>
          <cell r="D138">
            <v>230.66687138419394</v>
          </cell>
          <cell r="E138">
            <v>237.52458981791162</v>
          </cell>
        </row>
        <row r="139">
          <cell r="C139">
            <v>224.09409591219796</v>
          </cell>
          <cell r="D139">
            <v>232.01515218851807</v>
          </cell>
          <cell r="E139">
            <v>238.7168564722733</v>
          </cell>
        </row>
        <row r="140">
          <cell r="C140">
            <v>225.6363891915246</v>
          </cell>
          <cell r="D140">
            <v>233.53496541784997</v>
          </cell>
          <cell r="E140">
            <v>240.20905764039173</v>
          </cell>
        </row>
        <row r="141">
          <cell r="C141">
            <v>226.4071665350559</v>
          </cell>
          <cell r="D141">
            <v>234.19908056263614</v>
          </cell>
          <cell r="E141">
            <v>240.76798621526925</v>
          </cell>
        </row>
        <row r="142">
          <cell r="C142">
            <v>232.83057944935226</v>
          </cell>
          <cell r="D142">
            <v>241.9709948558515</v>
          </cell>
          <cell r="E142">
            <v>249.80596814105195</v>
          </cell>
        </row>
        <row r="143">
          <cell r="C143">
            <v>232.17147393169495</v>
          </cell>
          <cell r="D143">
            <v>241.49023318151876</v>
          </cell>
          <cell r="E143">
            <v>249.49859917123126</v>
          </cell>
        </row>
        <row r="144">
          <cell r="C144">
            <v>231.94399434025905</v>
          </cell>
          <cell r="D144">
            <v>241.30998244989482</v>
          </cell>
          <cell r="E144">
            <v>249.3644749569269</v>
          </cell>
        </row>
        <row r="145">
          <cell r="C145">
            <v>231.79750907846704</v>
          </cell>
          <cell r="D145">
            <v>241.21414956184174</v>
          </cell>
          <cell r="E145">
            <v>249.3177276536291</v>
          </cell>
        </row>
        <row r="146">
          <cell r="C146">
            <v>232.753105676857</v>
          </cell>
          <cell r="D146">
            <v>242.03143353283977</v>
          </cell>
          <cell r="E146">
            <v>249.99878565769527</v>
          </cell>
        </row>
        <row r="147">
          <cell r="C147">
            <v>233.90308455605836</v>
          </cell>
          <cell r="D147">
            <v>242.9495919388075</v>
          </cell>
          <cell r="E147">
            <v>250.69040260456026</v>
          </cell>
        </row>
        <row r="148">
          <cell r="C148">
            <v>234.49786293933343</v>
          </cell>
          <cell r="D148">
            <v>243.4064036822424</v>
          </cell>
          <cell r="E148">
            <v>251.01274302340923</v>
          </cell>
        </row>
        <row r="149">
          <cell r="C149">
            <v>234.92632979622007</v>
          </cell>
          <cell r="D149">
            <v>243.77007242099867</v>
          </cell>
          <cell r="E149">
            <v>251.3126670437287</v>
          </cell>
        </row>
        <row r="150">
          <cell r="C150">
            <v>234.53903431818281</v>
          </cell>
          <cell r="D150">
            <v>243.80317660668115</v>
          </cell>
          <cell r="E150">
            <v>251.74989890638057</v>
          </cell>
        </row>
        <row r="151">
          <cell r="C151">
            <v>234.60340680178865</v>
          </cell>
          <cell r="D151">
            <v>243.8858911323639</v>
          </cell>
          <cell r="E151">
            <v>251.8499249441924</v>
          </cell>
        </row>
        <row r="152">
          <cell r="C152">
            <v>237.34605360121935</v>
          </cell>
          <cell r="D152">
            <v>247.85277859649918</v>
          </cell>
          <cell r="E152">
            <v>256.97839988703083</v>
          </cell>
        </row>
        <row r="153">
          <cell r="C153">
            <v>237.47616151650843</v>
          </cell>
          <cell r="D153">
            <v>247.63083533409133</v>
          </cell>
          <cell r="E153">
            <v>256.4187980733187</v>
          </cell>
        </row>
        <row r="154">
          <cell r="C154">
            <v>245.6851842970181</v>
          </cell>
          <cell r="D154">
            <v>257.0964219838922</v>
          </cell>
          <cell r="E154">
            <v>267.0553638654092</v>
          </cell>
        </row>
        <row r="155">
          <cell r="C155">
            <v>246.83838797740242</v>
          </cell>
          <cell r="D155">
            <v>258.0456185389444</v>
          </cell>
          <cell r="E155">
            <v>267.8046419705428</v>
          </cell>
        </row>
        <row r="156">
          <cell r="C156">
            <v>248.6799048685684</v>
          </cell>
          <cell r="D156">
            <v>260.127998570532</v>
          </cell>
          <cell r="E156">
            <v>270.11042283838435</v>
          </cell>
        </row>
        <row r="157">
          <cell r="C157">
            <v>251.41372637647316</v>
          </cell>
          <cell r="D157">
            <v>262.2970390810012</v>
          </cell>
          <cell r="E157">
            <v>271.7278112090124</v>
          </cell>
        </row>
        <row r="158">
          <cell r="C158">
            <v>253.66073810572533</v>
          </cell>
          <cell r="D158">
            <v>264.08790854155865</v>
          </cell>
          <cell r="E158">
            <v>273.0729877887932</v>
          </cell>
        </row>
        <row r="159">
          <cell r="C159">
            <v>255.18711452589554</v>
          </cell>
          <cell r="D159">
            <v>265.4339218470271</v>
          </cell>
          <cell r="E159">
            <v>274.2402535285801</v>
          </cell>
        </row>
        <row r="160">
          <cell r="C160">
            <v>255.67714974465503</v>
          </cell>
          <cell r="D160">
            <v>266.0996600677104</v>
          </cell>
          <cell r="E160">
            <v>275.0723224602028</v>
          </cell>
        </row>
        <row r="161">
          <cell r="C161">
            <v>255.90022797213075</v>
          </cell>
          <cell r="D161">
            <v>266.31813157825405</v>
          </cell>
          <cell r="E161">
            <v>275.28550233536737</v>
          </cell>
        </row>
        <row r="162">
          <cell r="C162">
            <v>257.00741504209975</v>
          </cell>
          <cell r="D162">
            <v>267.4096031868434</v>
          </cell>
          <cell r="E162">
            <v>276.3575564030106</v>
          </cell>
        </row>
        <row r="163">
          <cell r="C163">
            <v>258.539973814756</v>
          </cell>
          <cell r="D163">
            <v>269.0921005829024</v>
          </cell>
          <cell r="E163">
            <v>278.1775985987338</v>
          </cell>
        </row>
        <row r="164">
          <cell r="C164">
            <v>259.11743175801803</v>
          </cell>
          <cell r="D164">
            <v>269.9918957838143</v>
          </cell>
          <cell r="E164">
            <v>279.38380541490574</v>
          </cell>
        </row>
        <row r="165">
          <cell r="C165">
            <v>259.3351006062594</v>
          </cell>
          <cell r="D165">
            <v>270.26382397519205</v>
          </cell>
          <cell r="E165">
            <v>279.70683697836625</v>
          </cell>
        </row>
        <row r="166">
          <cell r="C166">
            <v>266.9094561673426</v>
          </cell>
          <cell r="D166">
            <v>279.54603263474496</v>
          </cell>
          <cell r="E166">
            <v>290.59470995405616</v>
          </cell>
        </row>
        <row r="167">
          <cell r="C167">
            <v>266.9316098218901</v>
          </cell>
          <cell r="D167">
            <v>279.6155059801524</v>
          </cell>
          <cell r="E167">
            <v>290.7094120846356</v>
          </cell>
        </row>
        <row r="168">
          <cell r="C168">
            <v>268.47786458435155</v>
          </cell>
          <cell r="D168">
            <v>281.0353970253774</v>
          </cell>
          <cell r="E168">
            <v>292.00219021230293</v>
          </cell>
        </row>
        <row r="169">
          <cell r="C169">
            <v>269.1130481903117</v>
          </cell>
          <cell r="D169">
            <v>281.64167199982</v>
          </cell>
          <cell r="E169">
            <v>292.5782749664136</v>
          </cell>
        </row>
        <row r="170">
          <cell r="C170">
            <v>271.1382519329175</v>
          </cell>
          <cell r="D170">
            <v>283.7840403452292</v>
          </cell>
          <cell r="E170">
            <v>294.82485842871984</v>
          </cell>
        </row>
        <row r="171">
          <cell r="C171">
            <v>273.7702558429402</v>
          </cell>
          <cell r="D171">
            <v>285.86712827441136</v>
          </cell>
          <cell r="E171">
            <v>296.37188914482726</v>
          </cell>
        </row>
        <row r="172">
          <cell r="C172">
            <v>274.95921989076857</v>
          </cell>
          <cell r="D172">
            <v>286.8990908911931</v>
          </cell>
          <cell r="E172">
            <v>297.2488077211033</v>
          </cell>
        </row>
        <row r="173">
          <cell r="C173">
            <v>275.35534751221087</v>
          </cell>
          <cell r="D173">
            <v>287.7421846041181</v>
          </cell>
          <cell r="E173">
            <v>298.51838038038983</v>
          </cell>
        </row>
        <row r="174">
          <cell r="C174">
            <v>277.2063965779515</v>
          </cell>
          <cell r="D174">
            <v>289.58037951929543</v>
          </cell>
          <cell r="E174">
            <v>300.33696363739455</v>
          </cell>
        </row>
        <row r="175">
          <cell r="C175">
            <v>271.31186670619917</v>
          </cell>
          <cell r="D175">
            <v>281.80598856666984</v>
          </cell>
          <cell r="E175">
            <v>290.78555687403895</v>
          </cell>
        </row>
        <row r="176">
          <cell r="C176">
            <v>273.44899625524806</v>
          </cell>
          <cell r="D176">
            <v>283.7578447737623</v>
          </cell>
          <cell r="E176">
            <v>292.5515539760646</v>
          </cell>
        </row>
        <row r="177">
          <cell r="C177">
            <v>276.60456316253277</v>
          </cell>
          <cell r="D177">
            <v>286.43478589097816</v>
          </cell>
          <cell r="E177">
            <v>294.75768670600996</v>
          </cell>
        </row>
        <row r="178">
          <cell r="C178">
            <v>282.76362382679224</v>
          </cell>
          <cell r="D178">
            <v>293.8304046294888</v>
          </cell>
          <cell r="E178">
            <v>303.31321223412016</v>
          </cell>
        </row>
        <row r="179">
          <cell r="C179">
            <v>280.64799764904956</v>
          </cell>
          <cell r="D179">
            <v>292.07015676135416</v>
          </cell>
          <cell r="E179">
            <v>301.9016413658567</v>
          </cell>
        </row>
        <row r="180">
          <cell r="C180">
            <v>278.9016761513473</v>
          </cell>
          <cell r="D180">
            <v>290.69217364516214</v>
          </cell>
          <cell r="E180">
            <v>300.8832898114981</v>
          </cell>
        </row>
        <row r="181">
          <cell r="C181">
            <v>277.6254581296297</v>
          </cell>
          <cell r="D181">
            <v>289.8096261802496</v>
          </cell>
          <cell r="E181">
            <v>300.3827791219191</v>
          </cell>
        </row>
        <row r="182">
          <cell r="C182">
            <v>277.5756534531404</v>
          </cell>
          <cell r="D182">
            <v>289.733907972069</v>
          </cell>
          <cell r="E182">
            <v>300.2824410240974</v>
          </cell>
        </row>
        <row r="183">
          <cell r="C183">
            <v>283.70852692820444</v>
          </cell>
          <cell r="D183">
            <v>297.3782334007791</v>
          </cell>
          <cell r="E183">
            <v>309.3500314061666</v>
          </cell>
        </row>
        <row r="184">
          <cell r="C184">
            <v>289.2577812904486</v>
          </cell>
          <cell r="D184">
            <v>304.05163247510285</v>
          </cell>
          <cell r="E184">
            <v>317.07808896943874</v>
          </cell>
        </row>
        <row r="185">
          <cell r="C185">
            <v>296.782214801292</v>
          </cell>
          <cell r="D185">
            <v>312.3698821657765</v>
          </cell>
          <cell r="E185">
            <v>326.1268633335099</v>
          </cell>
        </row>
        <row r="186">
          <cell r="C186">
            <v>300.94456113173203</v>
          </cell>
          <cell r="D186">
            <v>317.33046280511724</v>
          </cell>
          <cell r="E186">
            <v>331.8354619906526</v>
          </cell>
        </row>
        <row r="187">
          <cell r="C187">
            <v>303.0101531770682</v>
          </cell>
          <cell r="D187">
            <v>320.328441407248</v>
          </cell>
          <cell r="E187">
            <v>335.7182018236988</v>
          </cell>
        </row>
        <row r="188">
          <cell r="C188">
            <v>304.2374776620638</v>
          </cell>
          <cell r="D188">
            <v>321.5768251285401</v>
          </cell>
          <cell r="E188">
            <v>336.98191175908295</v>
          </cell>
        </row>
        <row r="189">
          <cell r="C189">
            <v>305.1196257477984</v>
          </cell>
          <cell r="D189">
            <v>321.85757407453895</v>
          </cell>
          <cell r="E189">
            <v>336.68324505178583</v>
          </cell>
        </row>
        <row r="190">
          <cell r="C190">
            <v>313.78066721970976</v>
          </cell>
          <cell r="D190">
            <v>331.76893730303067</v>
          </cell>
          <cell r="E190">
            <v>347.7578265426266</v>
          </cell>
        </row>
        <row r="191">
          <cell r="C191">
            <v>316.31854371312323</v>
          </cell>
          <cell r="D191">
            <v>334.85286356955834</v>
          </cell>
          <cell r="E191">
            <v>351.35467176748386</v>
          </cell>
        </row>
        <row r="192">
          <cell r="C192">
            <v>317.3743755062042</v>
          </cell>
          <cell r="D192">
            <v>335.8780315628474</v>
          </cell>
          <cell r="E192">
            <v>352.3463093734384</v>
          </cell>
        </row>
        <row r="193">
          <cell r="C193">
            <v>318.244108016783</v>
          </cell>
          <cell r="D193">
            <v>336.55715089639546</v>
          </cell>
          <cell r="E193">
            <v>352.83945530158866</v>
          </cell>
        </row>
        <row r="194">
          <cell r="C194">
            <v>318.4458806479281</v>
          </cell>
          <cell r="D194">
            <v>336.5363031757913</v>
          </cell>
          <cell r="E194">
            <v>352.60461705788674</v>
          </cell>
        </row>
        <row r="195">
          <cell r="C195">
            <v>321.21443894972623</v>
          </cell>
          <cell r="D195">
            <v>338.9396227641909</v>
          </cell>
          <cell r="E195">
            <v>354.6472411394695</v>
          </cell>
        </row>
        <row r="196">
          <cell r="C196">
            <v>324.7870794616975</v>
          </cell>
          <cell r="D196">
            <v>341.7863006721408</v>
          </cell>
          <cell r="E196">
            <v>356.7846008822145</v>
          </cell>
        </row>
        <row r="197">
          <cell r="C197">
            <v>328.59176847989187</v>
          </cell>
          <cell r="D197">
            <v>345.20754411969875</v>
          </cell>
          <cell r="E197">
            <v>359.8236256648338</v>
          </cell>
        </row>
        <row r="198">
          <cell r="C198">
            <v>329.21596229788275</v>
          </cell>
          <cell r="D198">
            <v>345.83432415112037</v>
          </cell>
          <cell r="E198">
            <v>360.4504201791303</v>
          </cell>
        </row>
        <row r="199">
          <cell r="C199">
            <v>332.6077025348199</v>
          </cell>
          <cell r="D199">
            <v>348.8349758891976</v>
          </cell>
          <cell r="E199">
            <v>363.0631628669501</v>
          </cell>
        </row>
        <row r="200">
          <cell r="C200">
            <v>334.88808779215765</v>
          </cell>
          <cell r="D200">
            <v>351.03901344779916</v>
          </cell>
          <cell r="E200">
            <v>365.18508995414146</v>
          </cell>
        </row>
        <row r="201">
          <cell r="C201">
            <v>335.8488194350315</v>
          </cell>
          <cell r="D201">
            <v>351.9726263511414</v>
          </cell>
          <cell r="E201">
            <v>366.08894256987736</v>
          </cell>
        </row>
        <row r="202">
          <cell r="C202">
            <v>342.5575754468006</v>
          </cell>
          <cell r="D202">
            <v>360.09888575976254</v>
          </cell>
          <cell r="E202">
            <v>375.5462245009851</v>
          </cell>
        </row>
        <row r="203">
          <cell r="C203">
            <v>349.627877704556</v>
          </cell>
          <cell r="D203">
            <v>367.6776490927849</v>
          </cell>
          <cell r="E203">
            <v>383.5840307383304</v>
          </cell>
        </row>
        <row r="204">
          <cell r="C204">
            <v>353.60549246723025</v>
          </cell>
          <cell r="D204">
            <v>370.9443034114636</v>
          </cell>
          <cell r="E204">
            <v>386.1541363756135</v>
          </cell>
        </row>
        <row r="205">
          <cell r="C205">
            <v>352.3189437514666</v>
          </cell>
          <cell r="D205">
            <v>370.01795221302467</v>
          </cell>
          <cell r="E205">
            <v>385.57780691356356</v>
          </cell>
        </row>
        <row r="206">
          <cell r="C206">
            <v>353.1983877272007</v>
          </cell>
          <cell r="D206">
            <v>370.71973028302625</v>
          </cell>
          <cell r="E206">
            <v>386.1059723532159</v>
          </cell>
        </row>
        <row r="207">
          <cell r="C207">
            <v>353.0960988216525</v>
          </cell>
          <cell r="D207">
            <v>370.61495068464836</v>
          </cell>
          <cell r="E207">
            <v>385.9992110126138</v>
          </cell>
        </row>
        <row r="208">
          <cell r="C208">
            <v>353.3524103464544</v>
          </cell>
          <cell r="D208">
            <v>370.8460168250985</v>
          </cell>
          <cell r="E208">
            <v>386.2050895981207</v>
          </cell>
        </row>
        <row r="209">
          <cell r="C209">
            <v>354.1145367375584</v>
          </cell>
          <cell r="D209">
            <v>371.9610996609933</v>
          </cell>
          <cell r="E209">
            <v>387.6551783655209</v>
          </cell>
        </row>
        <row r="210">
          <cell r="C210">
            <v>356.37057858358133</v>
          </cell>
          <cell r="D210">
            <v>374.07488368636615</v>
          </cell>
          <cell r="E210">
            <v>389.623828460505</v>
          </cell>
        </row>
        <row r="211">
          <cell r="C211">
            <v>357.28795709975844</v>
          </cell>
          <cell r="D211">
            <v>374.88659177430264</v>
          </cell>
          <cell r="E211">
            <v>390.3307214661759</v>
          </cell>
        </row>
        <row r="212">
          <cell r="C212">
            <v>357.594965244045</v>
          </cell>
          <cell r="D212">
            <v>375.19907101470136</v>
          </cell>
          <cell r="E212">
            <v>390.6472291146411</v>
          </cell>
        </row>
        <row r="213">
          <cell r="C213">
            <v>356.1659850123204</v>
          </cell>
          <cell r="D213">
            <v>374.0440133739866</v>
          </cell>
          <cell r="E213">
            <v>389.76013301037455</v>
          </cell>
        </row>
        <row r="214">
          <cell r="C214">
            <v>359.280253206665</v>
          </cell>
          <cell r="D214">
            <v>379.3849328015368</v>
          </cell>
          <cell r="E214">
            <v>397.2211424728308</v>
          </cell>
        </row>
        <row r="215">
          <cell r="C215">
            <v>358.37393717777263</v>
          </cell>
          <cell r="D215">
            <v>378.9785564771672</v>
          </cell>
          <cell r="E215">
            <v>397.2971134963093</v>
          </cell>
        </row>
        <row r="216">
          <cell r="C216">
            <v>356.52935725806685</v>
          </cell>
          <cell r="D216">
            <v>378.10732212036703</v>
          </cell>
          <cell r="E216">
            <v>397.3652894562478</v>
          </cell>
        </row>
        <row r="217">
          <cell r="C217">
            <v>355.8635836189067</v>
          </cell>
          <cell r="D217">
            <v>378.0131974552686</v>
          </cell>
          <cell r="E217">
            <v>397.8212363788109</v>
          </cell>
        </row>
        <row r="218">
          <cell r="C218">
            <v>356.3513756798652</v>
          </cell>
          <cell r="D218">
            <v>378.6574409028799</v>
          </cell>
          <cell r="E218">
            <v>398.61338288454584</v>
          </cell>
        </row>
        <row r="219">
          <cell r="C219">
            <v>357.9878716590857</v>
          </cell>
          <cell r="D219">
            <v>380.04728013820676</v>
          </cell>
          <cell r="E219">
            <v>399.7605534154138</v>
          </cell>
        </row>
        <row r="220">
          <cell r="C220">
            <v>357.79686286726167</v>
          </cell>
          <cell r="D220">
            <v>380.0572617768806</v>
          </cell>
          <cell r="E220">
            <v>399.9637690078</v>
          </cell>
        </row>
        <row r="221">
          <cell r="C221">
            <v>359.18583524408467</v>
          </cell>
          <cell r="D221">
            <v>381.05748167887947</v>
          </cell>
          <cell r="E221">
            <v>400.5862172075076</v>
          </cell>
        </row>
        <row r="222">
          <cell r="C222">
            <v>360.9114004151591</v>
          </cell>
          <cell r="D222">
            <v>382.47420621248483</v>
          </cell>
          <cell r="E222">
            <v>401.70037066363216</v>
          </cell>
        </row>
        <row r="223">
          <cell r="C223">
            <v>362.3194953401796</v>
          </cell>
          <cell r="D223">
            <v>383.7840917769966</v>
          </cell>
          <cell r="E223">
            <v>402.91065060410625</v>
          </cell>
        </row>
        <row r="224">
          <cell r="C224">
            <v>362.32450738178125</v>
          </cell>
          <cell r="D224">
            <v>383.67894614886467</v>
          </cell>
          <cell r="E224">
            <v>402.69999161449977</v>
          </cell>
        </row>
        <row r="225">
          <cell r="C225">
            <v>364.08393896944403</v>
          </cell>
          <cell r="D225">
            <v>385.3927660183374</v>
          </cell>
          <cell r="E225">
            <v>404.36319061404976</v>
          </cell>
        </row>
        <row r="226">
          <cell r="C226">
            <v>366.63724023215383</v>
          </cell>
          <cell r="D226">
            <v>388.41191507171067</v>
          </cell>
          <cell r="E226">
            <v>407.8183915522291</v>
          </cell>
        </row>
        <row r="227">
          <cell r="C227">
            <v>374.5477699674775</v>
          </cell>
          <cell r="D227">
            <v>395.2583532659159</v>
          </cell>
          <cell r="E227">
            <v>413.61458755055065</v>
          </cell>
        </row>
        <row r="228">
          <cell r="C228">
            <v>378.14867469875765</v>
          </cell>
          <cell r="D228">
            <v>399.4710091811164</v>
          </cell>
          <cell r="E228">
            <v>418.3988887539338</v>
          </cell>
        </row>
        <row r="229">
          <cell r="C229">
            <v>379.6800648285029</v>
          </cell>
          <cell r="D229">
            <v>400.7354002618443</v>
          </cell>
          <cell r="E229">
            <v>419.40154472536074</v>
          </cell>
        </row>
        <row r="230">
          <cell r="C230">
            <v>383.17700600230484</v>
          </cell>
          <cell r="D230">
            <v>404.48512024546335</v>
          </cell>
          <cell r="E230">
            <v>423.37954662467143</v>
          </cell>
        </row>
        <row r="231">
          <cell r="C231">
            <v>388.7825665168414</v>
          </cell>
          <cell r="D231">
            <v>409.4233924741218</v>
          </cell>
          <cell r="E231">
            <v>427.6566715627747</v>
          </cell>
        </row>
        <row r="232">
          <cell r="C232">
            <v>389.0426366979585</v>
          </cell>
          <cell r="D232">
            <v>409.4485853749388</v>
          </cell>
          <cell r="E232">
            <v>427.45590600685625</v>
          </cell>
        </row>
        <row r="233">
          <cell r="C233">
            <v>385.89079598395847</v>
          </cell>
          <cell r="D233">
            <v>406.56551490743465</v>
          </cell>
          <cell r="E233">
            <v>424.8426589745081</v>
          </cell>
        </row>
        <row r="234">
          <cell r="C234">
            <v>384.60058539392935</v>
          </cell>
          <cell r="D234">
            <v>405.6359029091375</v>
          </cell>
          <cell r="E234">
            <v>424.2634672503405</v>
          </cell>
        </row>
        <row r="235">
          <cell r="C235">
            <v>385.55056439765673</v>
          </cell>
          <cell r="D235">
            <v>406.5670978352246</v>
          </cell>
          <cell r="E235">
            <v>425.17292607634596</v>
          </cell>
        </row>
        <row r="236">
          <cell r="C236">
            <v>389.7949413631056</v>
          </cell>
          <cell r="D236">
            <v>410.51285079058823</v>
          </cell>
          <cell r="E236">
            <v>428.81595616198405</v>
          </cell>
        </row>
        <row r="237">
          <cell r="C237">
            <v>391.8677743904569</v>
          </cell>
          <cell r="D237">
            <v>412.08629491157967</v>
          </cell>
          <cell r="E237">
            <v>429.90297890361876</v>
          </cell>
        </row>
        <row r="238">
          <cell r="C238">
            <v>399.59756158643665</v>
          </cell>
          <cell r="D238">
            <v>420.83686392252037</v>
          </cell>
          <cell r="E238">
            <v>439.60061844153734</v>
          </cell>
        </row>
        <row r="239">
          <cell r="C239">
            <v>400.41610310476915</v>
          </cell>
          <cell r="D239">
            <v>421.0774810201598</v>
          </cell>
          <cell r="E239">
            <v>439.2845515906747</v>
          </cell>
        </row>
        <row r="240">
          <cell r="C240">
            <v>402.57282503617074</v>
          </cell>
          <cell r="D240">
            <v>422.91472647658094</v>
          </cell>
          <cell r="E240">
            <v>440.8073396884652</v>
          </cell>
        </row>
        <row r="241">
          <cell r="C241">
            <v>402.968963768105</v>
          </cell>
          <cell r="D241">
            <v>423.2901869149234</v>
          </cell>
          <cell r="E241">
            <v>441.16143472156284</v>
          </cell>
        </row>
        <row r="242">
          <cell r="C242">
            <v>401.70337568247777</v>
          </cell>
          <cell r="D242">
            <v>422.8808041537851</v>
          </cell>
          <cell r="E242">
            <v>441.5769978360542</v>
          </cell>
        </row>
        <row r="243">
          <cell r="C243">
            <v>403.1849892928155</v>
          </cell>
          <cell r="D243">
            <v>424.2233668428123</v>
          </cell>
          <cell r="E243">
            <v>442.7805525671917</v>
          </cell>
        </row>
        <row r="244">
          <cell r="C244">
            <v>404.4348866404344</v>
          </cell>
          <cell r="D244">
            <v>425.01158360019963</v>
          </cell>
          <cell r="E244">
            <v>443.1217058886931</v>
          </cell>
        </row>
        <row r="245">
          <cell r="C245">
            <v>407.45386404937426</v>
          </cell>
          <cell r="D245">
            <v>427.80958703768164</v>
          </cell>
          <cell r="E245">
            <v>445.6961825704379</v>
          </cell>
        </row>
        <row r="246">
          <cell r="C246">
            <v>411.6358057822128</v>
          </cell>
          <cell r="D246">
            <v>431.0008081857063</v>
          </cell>
          <cell r="E246">
            <v>447.9221339492941</v>
          </cell>
        </row>
        <row r="247">
          <cell r="C247">
            <v>411.8718832605923</v>
          </cell>
          <cell r="D247">
            <v>431.1963959789264</v>
          </cell>
          <cell r="E247">
            <v>448.07801514727936</v>
          </cell>
        </row>
        <row r="248">
          <cell r="C248">
            <v>412.1652419297682</v>
          </cell>
          <cell r="D248">
            <v>431.16786166842684</v>
          </cell>
          <cell r="E248">
            <v>447.74005961634106</v>
          </cell>
        </row>
        <row r="249">
          <cell r="C249">
            <v>416.9281475472856</v>
          </cell>
          <cell r="D249">
            <v>434.12408269580504</v>
          </cell>
          <cell r="E249">
            <v>448.94730310672855</v>
          </cell>
        </row>
        <row r="250">
          <cell r="C250">
            <v>417.29330529404757</v>
          </cell>
          <cell r="D250">
            <v>433.9745291482984</v>
          </cell>
          <cell r="E250">
            <v>448.30339073471634</v>
          </cell>
        </row>
        <row r="251">
          <cell r="C251">
            <v>420.6520962475598</v>
          </cell>
          <cell r="D251">
            <v>436.96738475076876</v>
          </cell>
          <cell r="E251">
            <v>450.93255542331906</v>
          </cell>
        </row>
        <row r="252">
          <cell r="C252">
            <v>425.7225495046147</v>
          </cell>
          <cell r="D252">
            <v>441.52229509061715</v>
          </cell>
          <cell r="E252">
            <v>454.97374975214285</v>
          </cell>
        </row>
        <row r="253">
          <cell r="C253">
            <v>434.2575254334211</v>
          </cell>
          <cell r="D253">
            <v>449.02830484249125</v>
          </cell>
          <cell r="E253">
            <v>461.46069223760986</v>
          </cell>
        </row>
        <row r="254">
          <cell r="C254">
            <v>448.61854557719516</v>
          </cell>
          <cell r="D254">
            <v>461.4192897674626</v>
          </cell>
          <cell r="E254">
            <v>471.9084040025876</v>
          </cell>
        </row>
        <row r="255">
          <cell r="C255">
            <v>462.17576095441007</v>
          </cell>
          <cell r="D255">
            <v>473.68617512074076</v>
          </cell>
          <cell r="E255">
            <v>482.8861133860914</v>
          </cell>
        </row>
        <row r="256">
          <cell r="C256">
            <v>474.4245478936926</v>
          </cell>
          <cell r="D256">
            <v>483.5016040449625</v>
          </cell>
          <cell r="E256">
            <v>490.3228954895972</v>
          </cell>
        </row>
        <row r="257">
          <cell r="C257">
            <v>482.9475715799339</v>
          </cell>
          <cell r="D257">
            <v>490.4309015302897</v>
          </cell>
          <cell r="E257">
            <v>495.69232478838774</v>
          </cell>
        </row>
        <row r="258">
          <cell r="C258">
            <v>485.01591912565505</v>
          </cell>
          <cell r="D258">
            <v>492.36984862182686</v>
          </cell>
          <cell r="E258">
            <v>497.4991913242615</v>
          </cell>
        </row>
        <row r="259">
          <cell r="C259">
            <v>497.6542702632106</v>
          </cell>
          <cell r="D259">
            <v>504.74866757170014</v>
          </cell>
          <cell r="E259">
            <v>509.579612733096</v>
          </cell>
        </row>
        <row r="260">
          <cell r="C260">
            <v>509.738437434287</v>
          </cell>
          <cell r="D260">
            <v>516.0158541445022</v>
          </cell>
          <cell r="E260">
            <v>520.0167418020827</v>
          </cell>
        </row>
        <row r="261">
          <cell r="C261">
            <v>518.5958723721232</v>
          </cell>
          <cell r="D261">
            <v>523.3563199134767</v>
          </cell>
          <cell r="E261">
            <v>525.8695273840151</v>
          </cell>
        </row>
        <row r="262">
          <cell r="C262">
            <v>529.1885651868585</v>
          </cell>
          <cell r="D262">
            <v>533.1765524806527</v>
          </cell>
          <cell r="E262">
            <v>534.9082211591208</v>
          </cell>
        </row>
        <row r="263">
          <cell r="C263">
            <v>553.7824549746589</v>
          </cell>
          <cell r="D263">
            <v>557.9750281249181</v>
          </cell>
          <cell r="E263">
            <v>559.8056060413262</v>
          </cell>
        </row>
        <row r="264">
          <cell r="C264">
            <v>554.3889457530847</v>
          </cell>
          <cell r="D264">
            <v>559.6562233503876</v>
          </cell>
          <cell r="E264">
            <v>562.5136102975144</v>
          </cell>
        </row>
        <row r="265">
          <cell r="C265">
            <v>563.1284725537167</v>
          </cell>
          <cell r="D265">
            <v>567.9945045347492</v>
          </cell>
          <cell r="E265">
            <v>570.4331601858323</v>
          </cell>
        </row>
        <row r="266">
          <cell r="C266">
            <v>565.9219494750172</v>
          </cell>
          <cell r="D266">
            <v>572.5661824161633</v>
          </cell>
          <cell r="E266">
            <v>576.6967306384588</v>
          </cell>
        </row>
        <row r="267">
          <cell r="C267">
            <v>566.2142684661726</v>
          </cell>
          <cell r="D267">
            <v>576.3925508017817</v>
          </cell>
          <cell r="E267">
            <v>583.9063635631346</v>
          </cell>
        </row>
        <row r="268">
          <cell r="C268">
            <v>573.3309822459544</v>
          </cell>
          <cell r="D268">
            <v>583.009117739573</v>
          </cell>
          <cell r="E268">
            <v>590.0158868999581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PageLayoutView="0" workbookViewId="0" topLeftCell="A1">
      <selection activeCell="F17" sqref="F17"/>
    </sheetView>
  </sheetViews>
  <sheetFormatPr defaultColWidth="9.00390625" defaultRowHeight="14.25"/>
  <cols>
    <col min="1" max="1" width="2.75390625" style="14" customWidth="1"/>
    <col min="2" max="2" width="11.75390625" style="14" customWidth="1"/>
    <col min="3" max="4" width="12.125" style="14" customWidth="1"/>
    <col min="5" max="7" width="10.625" style="14" customWidth="1"/>
    <col min="8" max="9" width="12.125" style="14" customWidth="1"/>
    <col min="10" max="10" width="12.125" style="19" customWidth="1"/>
    <col min="11" max="11" width="14.00390625" style="19" customWidth="1"/>
    <col min="12" max="12" width="12.125" style="19" customWidth="1"/>
    <col min="13" max="19" width="9.00390625" style="19" customWidth="1"/>
    <col min="20" max="16384" width="9.00390625" style="14" customWidth="1"/>
  </cols>
  <sheetData>
    <row r="1" spans="2:19" s="9" customFormat="1" ht="66" customHeight="1" thickBot="1">
      <c r="B1" s="10"/>
      <c r="C1" s="177" t="s">
        <v>274</v>
      </c>
      <c r="D1" s="177"/>
      <c r="E1" s="177"/>
      <c r="F1" s="177"/>
      <c r="G1" s="177"/>
      <c r="H1" s="177"/>
      <c r="I1" s="177"/>
      <c r="J1" s="11"/>
      <c r="K1" s="12"/>
      <c r="L1" s="12"/>
      <c r="M1" s="12"/>
      <c r="N1" s="12"/>
      <c r="O1" s="12"/>
      <c r="P1" s="12"/>
      <c r="Q1" s="13"/>
      <c r="R1" s="13"/>
      <c r="S1" s="13"/>
    </row>
    <row r="2" spans="2:11" ht="15" thickTop="1">
      <c r="B2" s="15"/>
      <c r="C2" s="16"/>
      <c r="D2" s="16"/>
      <c r="E2" s="16"/>
      <c r="F2" s="17"/>
      <c r="G2" s="16"/>
      <c r="H2" s="16"/>
      <c r="I2" s="16"/>
      <c r="J2" s="18"/>
      <c r="K2" s="19" t="s">
        <v>332</v>
      </c>
    </row>
    <row r="3" spans="1:11" ht="13.5" customHeight="1">
      <c r="A3" s="17"/>
      <c r="B3" s="15"/>
      <c r="C3" s="16"/>
      <c r="D3" s="16"/>
      <c r="E3" s="20"/>
      <c r="F3" s="21"/>
      <c r="G3" s="20"/>
      <c r="H3" s="16"/>
      <c r="I3" s="18"/>
      <c r="J3" s="18"/>
      <c r="K3" s="22" t="str">
        <f>CONCATENATE(K2," ",F18,"  ","- ",F19)</f>
        <v>ÍNDICE NACIONAL DE CUSTOS DE TRANSPORTE DE  CARGA FRACIONADA | INCTF - ou NOVEMBRO|20  - NOVEMBRO|21</v>
      </c>
    </row>
    <row r="4" spans="1:16" ht="15">
      <c r="A4" s="17"/>
      <c r="B4" s="15"/>
      <c r="C4" s="16"/>
      <c r="D4" s="16"/>
      <c r="E4" s="20"/>
      <c r="F4" s="21"/>
      <c r="G4" s="20"/>
      <c r="H4" s="16"/>
      <c r="I4" s="18"/>
      <c r="J4" s="23">
        <v>1</v>
      </c>
      <c r="K4" s="24" t="s">
        <v>273</v>
      </c>
      <c r="L4" s="25">
        <f>IF($F$17&lt;$F$16,"0,00%",-1+VLOOKUP($F$19,'Série histórica'!$B$6:$E$284,Painel!J4+1,0)/VLOOKUP($F$18,'Série histórica'!$B$6:$E$284,Painel!J4+1,0))</f>
        <v>0.20847663720475196</v>
      </c>
      <c r="M4" s="26"/>
      <c r="N4" s="26"/>
      <c r="O4" s="26"/>
      <c r="P4" s="26"/>
    </row>
    <row r="5" spans="1:16" ht="13.5" customHeight="1">
      <c r="A5" s="17"/>
      <c r="B5" s="15"/>
      <c r="C5" s="27"/>
      <c r="D5" s="16"/>
      <c r="E5" s="28"/>
      <c r="F5" s="21"/>
      <c r="G5" s="20"/>
      <c r="H5" s="27"/>
      <c r="I5" s="18"/>
      <c r="J5" s="23">
        <v>2</v>
      </c>
      <c r="K5" s="24" t="s">
        <v>271</v>
      </c>
      <c r="L5" s="25">
        <f>IF($F$17&lt;$F$16,"0,00%",-1+VLOOKUP($F$19,'Série histórica'!$B$6:$E$284,Painel!J5+1,0)/VLOOKUP($F$18,'Série histórica'!$B$6:$E$284,Painel!J5+1,0))</f>
        <v>0.20580596395572015</v>
      </c>
      <c r="M5" s="26"/>
      <c r="N5" s="26"/>
      <c r="O5" s="26"/>
      <c r="P5" s="26"/>
    </row>
    <row r="6" spans="2:16" ht="7.5" customHeight="1">
      <c r="B6" s="15"/>
      <c r="C6" s="16"/>
      <c r="D6" s="16"/>
      <c r="E6" s="16"/>
      <c r="F6" s="17"/>
      <c r="G6" s="16"/>
      <c r="H6" s="16"/>
      <c r="I6" s="29"/>
      <c r="J6" s="23">
        <v>3</v>
      </c>
      <c r="K6" s="24" t="s">
        <v>272</v>
      </c>
      <c r="L6" s="25">
        <f>IF($F$17&lt;$F$16,"0,00%",-1+VLOOKUP($F$19,'Série histórica'!$B$6:$E$284,Painel!J6+1,0)/VLOOKUP($F$18,'Série histórica'!$B$6:$E$284,Painel!J6+1,0))</f>
        <v>0.20332110192573283</v>
      </c>
      <c r="M6" s="26"/>
      <c r="N6" s="26"/>
      <c r="O6" s="26"/>
      <c r="P6" s="26"/>
    </row>
    <row r="7" spans="2:16" ht="10.5" customHeight="1">
      <c r="B7" s="15"/>
      <c r="F7" s="17"/>
      <c r="J7" s="23"/>
      <c r="K7" s="24"/>
      <c r="L7" s="25"/>
      <c r="M7" s="26"/>
      <c r="N7" s="26"/>
      <c r="O7" s="26"/>
      <c r="P7" s="26"/>
    </row>
    <row r="8" spans="2:16" ht="14.25" customHeight="1">
      <c r="B8" s="15"/>
      <c r="C8" s="16" t="s">
        <v>1</v>
      </c>
      <c r="D8" s="16"/>
      <c r="E8" s="16"/>
      <c r="F8" s="17"/>
      <c r="G8" s="17"/>
      <c r="H8" s="27"/>
      <c r="I8" s="30" t="s">
        <v>268</v>
      </c>
      <c r="J8" s="23"/>
      <c r="K8" s="24"/>
      <c r="L8" s="25"/>
      <c r="M8" s="26"/>
      <c r="N8" s="26"/>
      <c r="O8" s="26"/>
      <c r="P8" s="26"/>
    </row>
    <row r="9" spans="2:16" ht="14.25" customHeight="1">
      <c r="B9" s="15"/>
      <c r="C9" s="27"/>
      <c r="D9" s="16"/>
      <c r="E9" s="16"/>
      <c r="F9" s="17"/>
      <c r="G9" s="16"/>
      <c r="H9" s="31"/>
      <c r="I9" s="27"/>
      <c r="J9" s="32"/>
      <c r="K9" s="23"/>
      <c r="L9" s="33"/>
      <c r="M9" s="26"/>
      <c r="N9" s="26"/>
      <c r="O9" s="26"/>
      <c r="P9" s="26"/>
    </row>
    <row r="10" spans="2:12" ht="14.25" customHeight="1">
      <c r="B10" s="15"/>
      <c r="C10" s="27"/>
      <c r="D10" s="16"/>
      <c r="E10" s="16"/>
      <c r="F10" s="17"/>
      <c r="G10" s="16"/>
      <c r="H10" s="31"/>
      <c r="I10" s="27"/>
      <c r="J10" s="32"/>
      <c r="K10" s="23"/>
      <c r="L10" s="33"/>
    </row>
    <row r="11" spans="2:12" ht="9.75" customHeight="1">
      <c r="B11" s="15"/>
      <c r="C11" s="27"/>
      <c r="D11" s="16"/>
      <c r="E11" s="16"/>
      <c r="F11" s="17"/>
      <c r="G11" s="16"/>
      <c r="H11" s="31"/>
      <c r="I11" s="27"/>
      <c r="J11" s="32"/>
      <c r="K11" s="23"/>
      <c r="L11" s="33"/>
    </row>
    <row r="12" spans="2:16" ht="12" customHeight="1">
      <c r="B12" s="15"/>
      <c r="C12" s="16"/>
      <c r="D12" s="16"/>
      <c r="H12" s="34"/>
      <c r="I12" s="27"/>
      <c r="J12" s="32"/>
      <c r="K12" s="23"/>
      <c r="L12" s="33"/>
      <c r="P12" s="35"/>
    </row>
    <row r="13" spans="2:16" ht="18.75" customHeight="1">
      <c r="B13" s="15"/>
      <c r="C13" s="16"/>
      <c r="D13" s="16"/>
      <c r="E13" s="178">
        <f>IF(INCTFou!$J$286&lt;=INCTFou!$J$285,"PERÍODO NÃO ACEITO",-1+VLOOKUP(F19,'Série histórica'!$B$6:$E$339,INCTFou!$I$286+1,0)/VLOOKUP(F18,'Série histórica'!$B$6:$E$339,INCTFou!$I$286+1,0))</f>
        <v>0.20580596395572015</v>
      </c>
      <c r="F13" s="178"/>
      <c r="G13" s="178"/>
      <c r="H13" s="31"/>
      <c r="I13" s="27"/>
      <c r="J13" s="32"/>
      <c r="K13" s="23"/>
      <c r="L13" s="33"/>
      <c r="P13" s="35"/>
    </row>
    <row r="14" spans="2:16" ht="18.75">
      <c r="B14" s="36"/>
      <c r="C14" s="36"/>
      <c r="D14" s="37"/>
      <c r="E14" s="37"/>
      <c r="F14" s="38"/>
      <c r="G14" s="39"/>
      <c r="H14" s="39"/>
      <c r="J14" s="32"/>
      <c r="K14" s="23"/>
      <c r="L14" s="33"/>
      <c r="P14" s="35"/>
    </row>
    <row r="15" spans="2:16" ht="14.25" customHeight="1">
      <c r="B15" s="40"/>
      <c r="C15" s="41"/>
      <c r="D15" s="42"/>
      <c r="E15" s="18"/>
      <c r="F15" s="43"/>
      <c r="G15" s="44"/>
      <c r="H15" s="39"/>
      <c r="J15" s="32"/>
      <c r="K15" s="23"/>
      <c r="L15" s="33"/>
      <c r="P15" s="35"/>
    </row>
    <row r="16" spans="2:16" ht="14.25" customHeight="1">
      <c r="B16" s="45"/>
      <c r="C16" s="46"/>
      <c r="D16" s="70"/>
      <c r="E16" s="18"/>
      <c r="F16" s="71"/>
      <c r="G16" s="19"/>
      <c r="H16" s="72"/>
      <c r="I16" s="72"/>
      <c r="J16" s="32"/>
      <c r="K16" s="23"/>
      <c r="L16" s="33"/>
      <c r="P16" s="35"/>
    </row>
    <row r="17" spans="2:12" ht="14.25" customHeight="1">
      <c r="B17" s="45"/>
      <c r="C17" s="46"/>
      <c r="D17" s="70"/>
      <c r="E17" s="18"/>
      <c r="F17" s="71" t="s">
        <v>369</v>
      </c>
      <c r="G17" s="19"/>
      <c r="H17" s="72"/>
      <c r="I17" s="72"/>
      <c r="J17" s="32"/>
      <c r="K17" s="23"/>
      <c r="L17" s="33"/>
    </row>
    <row r="18" spans="2:12" ht="14.25">
      <c r="B18" s="47"/>
      <c r="C18" s="46"/>
      <c r="D18" s="18"/>
      <c r="E18" s="18"/>
      <c r="F18" s="73" t="str">
        <f>VLOOKUP(INCTFou!$J$285,'Série histórica'!$A$6:$C$344,2,0)</f>
        <v>NOVEMBRO|20</v>
      </c>
      <c r="G18" s="19"/>
      <c r="H18" s="72"/>
      <c r="I18" s="72"/>
      <c r="J18" s="32"/>
      <c r="K18" s="23"/>
      <c r="L18" s="33"/>
    </row>
    <row r="19" spans="2:14" ht="14.25">
      <c r="B19" s="48"/>
      <c r="C19" s="49"/>
      <c r="D19" s="51"/>
      <c r="E19" s="18">
        <v>2</v>
      </c>
      <c r="F19" s="73" t="str">
        <f>VLOOKUP(INCTFou!$J$286,'Série histórica'!$A$6:$C$344,2,0)</f>
        <v>NOVEMBRO|21</v>
      </c>
      <c r="G19" s="19"/>
      <c r="H19" s="72"/>
      <c r="I19" s="72"/>
      <c r="N19" s="51"/>
    </row>
    <row r="20" spans="2:25" ht="15.75">
      <c r="B20" s="50"/>
      <c r="C20" s="50"/>
      <c r="D20" s="51"/>
      <c r="E20" s="51"/>
      <c r="F20" s="51"/>
      <c r="G20" s="19"/>
      <c r="H20" s="72"/>
      <c r="I20" s="72"/>
      <c r="K20" s="52"/>
      <c r="L20" s="23"/>
      <c r="M20" s="23"/>
      <c r="N20" s="23"/>
      <c r="O20" s="23"/>
      <c r="P20" s="23"/>
      <c r="Q20" s="23"/>
      <c r="R20" s="23"/>
      <c r="S20" s="23"/>
      <c r="T20" s="53"/>
      <c r="U20" s="53"/>
      <c r="V20" s="53"/>
      <c r="W20" s="53"/>
      <c r="X20" s="53"/>
      <c r="Y20" s="53"/>
    </row>
    <row r="21" spans="2:14" ht="14.25">
      <c r="B21" s="50"/>
      <c r="C21" s="50"/>
      <c r="D21" s="51"/>
      <c r="E21" s="51"/>
      <c r="F21" s="51"/>
      <c r="G21" s="72"/>
      <c r="H21" s="72"/>
      <c r="I21" s="72"/>
      <c r="K21" s="51"/>
      <c r="L21" s="51"/>
      <c r="M21" s="51"/>
      <c r="N21" s="51"/>
    </row>
    <row r="22" spans="2:14" ht="14.25">
      <c r="B22" s="50"/>
      <c r="C22" s="50"/>
      <c r="D22" s="51"/>
      <c r="E22" s="51"/>
      <c r="F22" s="51"/>
      <c r="G22" s="72"/>
      <c r="H22" s="72"/>
      <c r="I22" s="72"/>
      <c r="K22" s="51"/>
      <c r="L22" s="51"/>
      <c r="M22" s="51"/>
      <c r="N22" s="51"/>
    </row>
    <row r="23" spans="2:14" ht="14.25">
      <c r="B23" s="54"/>
      <c r="C23" s="54"/>
      <c r="D23" s="51"/>
      <c r="E23" s="51"/>
      <c r="F23" s="51"/>
      <c r="G23" s="72"/>
      <c r="H23" s="72"/>
      <c r="I23" s="72"/>
      <c r="K23" s="51"/>
      <c r="L23" s="51"/>
      <c r="M23" s="51"/>
      <c r="N23" s="51"/>
    </row>
    <row r="24" spans="2:14" ht="14.25">
      <c r="B24" s="54"/>
      <c r="C24" s="54"/>
      <c r="D24" s="51"/>
      <c r="E24" s="51"/>
      <c r="F24" s="51"/>
      <c r="G24" s="72"/>
      <c r="H24" s="72"/>
      <c r="I24" s="72"/>
      <c r="K24" s="51"/>
      <c r="L24" s="51"/>
      <c r="M24" s="51"/>
      <c r="N24" s="51"/>
    </row>
    <row r="25" spans="2:14" ht="14.25">
      <c r="B25" s="54"/>
      <c r="C25" s="54"/>
      <c r="D25" s="51"/>
      <c r="E25" s="51"/>
      <c r="F25" s="51"/>
      <c r="G25" s="72"/>
      <c r="H25" s="72"/>
      <c r="I25" s="72"/>
      <c r="K25" s="51"/>
      <c r="L25" s="51"/>
      <c r="M25" s="51"/>
      <c r="N25" s="51"/>
    </row>
    <row r="26" spans="2:14" ht="14.25">
      <c r="B26" s="54"/>
      <c r="C26" s="54"/>
      <c r="D26" s="51"/>
      <c r="E26" s="51"/>
      <c r="F26" s="51"/>
      <c r="G26" s="72"/>
      <c r="H26" s="72"/>
      <c r="I26" s="72"/>
      <c r="K26" s="51"/>
      <c r="L26" s="51"/>
      <c r="M26" s="51"/>
      <c r="N26" s="51"/>
    </row>
    <row r="27" spans="2:14" ht="14.25">
      <c r="B27" s="54"/>
      <c r="C27" s="54"/>
      <c r="D27" s="51"/>
      <c r="E27" s="51"/>
      <c r="F27" s="51"/>
      <c r="G27" s="72"/>
      <c r="H27" s="72"/>
      <c r="I27" s="72"/>
      <c r="K27" s="51"/>
      <c r="L27" s="51"/>
      <c r="M27" s="51"/>
      <c r="N27" s="51"/>
    </row>
    <row r="28" spans="2:14" ht="14.25">
      <c r="B28" s="54"/>
      <c r="C28" s="54"/>
      <c r="D28" s="51"/>
      <c r="E28" s="51"/>
      <c r="F28" s="51"/>
      <c r="G28" s="72"/>
      <c r="H28" s="72"/>
      <c r="I28" s="72"/>
      <c r="K28" s="51"/>
      <c r="L28" s="51"/>
      <c r="M28" s="51"/>
      <c r="N28" s="51"/>
    </row>
    <row r="29" spans="2:14" ht="14.25">
      <c r="B29" s="54"/>
      <c r="C29" s="54"/>
      <c r="D29" s="51"/>
      <c r="E29" s="51"/>
      <c r="F29" s="51"/>
      <c r="G29" s="72"/>
      <c r="H29" s="72"/>
      <c r="I29" s="72"/>
      <c r="K29" s="51"/>
      <c r="L29" s="51"/>
      <c r="M29" s="51"/>
      <c r="N29" s="51"/>
    </row>
    <row r="30" spans="2:14" ht="14.25">
      <c r="B30" s="54"/>
      <c r="C30" s="54"/>
      <c r="D30" s="51"/>
      <c r="E30" s="51"/>
      <c r="F30" s="51"/>
      <c r="G30" s="72"/>
      <c r="H30" s="72"/>
      <c r="I30" s="72"/>
      <c r="K30" s="51"/>
      <c r="L30" s="51"/>
      <c r="M30" s="51"/>
      <c r="N30" s="51"/>
    </row>
    <row r="31" spans="2:14" ht="14.25">
      <c r="B31" s="54"/>
      <c r="C31" s="54"/>
      <c r="D31" s="51"/>
      <c r="E31" s="51"/>
      <c r="F31" s="51"/>
      <c r="G31" s="72"/>
      <c r="H31" s="72"/>
      <c r="I31" s="72"/>
      <c r="K31" s="51"/>
      <c r="L31" s="51"/>
      <c r="M31" s="51"/>
      <c r="N31" s="51"/>
    </row>
    <row r="32" spans="2:3" ht="14.25">
      <c r="B32" s="27"/>
      <c r="C32" s="27"/>
    </row>
    <row r="33" spans="2:4" ht="14.25">
      <c r="B33" s="27"/>
      <c r="C33" s="27"/>
      <c r="D33" s="15"/>
    </row>
    <row r="34" spans="2:4" ht="14.25">
      <c r="B34" s="27"/>
      <c r="C34" s="27"/>
      <c r="D34" s="15"/>
    </row>
    <row r="35" spans="2:9" ht="14.25">
      <c r="B35" s="27"/>
      <c r="C35" s="176" t="s">
        <v>269</v>
      </c>
      <c r="D35" s="176"/>
      <c r="E35" s="176"/>
      <c r="F35" s="176"/>
      <c r="G35" s="176"/>
      <c r="H35" s="176"/>
      <c r="I35" s="176"/>
    </row>
    <row r="36" spans="3:9" ht="14.25">
      <c r="C36" s="176"/>
      <c r="D36" s="176"/>
      <c r="E36" s="176"/>
      <c r="F36" s="176"/>
      <c r="G36" s="176"/>
      <c r="H36" s="176"/>
      <c r="I36" s="176"/>
    </row>
    <row r="37" spans="3:6" ht="14.25">
      <c r="C37" s="55" t="s">
        <v>276</v>
      </c>
      <c r="D37" s="56"/>
      <c r="E37" s="57"/>
      <c r="F37" s="57"/>
    </row>
    <row r="38" spans="3:8" ht="14.25">
      <c r="C38" s="58" t="s">
        <v>279</v>
      </c>
      <c r="D38" s="56"/>
      <c r="E38" s="57"/>
      <c r="F38" s="57"/>
      <c r="G38" s="57"/>
      <c r="H38" s="57"/>
    </row>
    <row r="39" spans="3:8" ht="14.25">
      <c r="C39" s="58" t="s">
        <v>277</v>
      </c>
      <c r="D39" s="59"/>
      <c r="E39" s="60"/>
      <c r="F39" s="60"/>
      <c r="G39" s="57"/>
      <c r="H39" s="57"/>
    </row>
    <row r="40" spans="3:8" ht="14.25">
      <c r="C40" s="58" t="s">
        <v>278</v>
      </c>
      <c r="D40" s="59"/>
      <c r="E40" s="60"/>
      <c r="F40" s="60"/>
      <c r="G40" s="60"/>
      <c r="H40" s="60"/>
    </row>
    <row r="41" spans="7:8" ht="15" thickBot="1">
      <c r="G41" s="60"/>
      <c r="H41" s="60"/>
    </row>
    <row r="42" spans="3:5" ht="14.25">
      <c r="C42" s="61" t="s">
        <v>280</v>
      </c>
      <c r="D42" s="62"/>
      <c r="E42" s="63"/>
    </row>
    <row r="43" spans="3:5" ht="14.25">
      <c r="C43" s="64" t="s">
        <v>281</v>
      </c>
      <c r="D43" s="65"/>
      <c r="E43" s="66"/>
    </row>
    <row r="44" spans="3:5" ht="14.25">
      <c r="C44" s="64" t="s">
        <v>282</v>
      </c>
      <c r="D44" s="65"/>
      <c r="E44" s="66"/>
    </row>
    <row r="45" spans="3:5" ht="15" thickBot="1">
      <c r="C45" s="67" t="s">
        <v>283</v>
      </c>
      <c r="D45" s="68"/>
      <c r="E45" s="69"/>
    </row>
  </sheetData>
  <sheetProtection password="ECF7" sheet="1"/>
  <mergeCells count="3">
    <mergeCell ref="C35:I36"/>
    <mergeCell ref="C1:I1"/>
    <mergeCell ref="E13:G13"/>
  </mergeCells>
  <printOptions horizontalCentered="1" verticalCentered="1"/>
  <pageMargins left="0.5118110236220472" right="0.5118110236220472" top="1.4960629921259843" bottom="0.7874015748031497" header="0.5118110236220472" footer="0.11811023622047245"/>
  <pageSetup fitToHeight="1" fitToWidth="1" horizontalDpi="600" verticalDpi="600" orientation="portrait" paperSize="9" scale="98" r:id="rId4"/>
  <headerFooter>
    <oddHeader>&amp;C&amp;G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showGridLines="0" tabSelected="1" workbookViewId="0" topLeftCell="A1">
      <selection activeCell="B29" sqref="B29"/>
    </sheetView>
  </sheetViews>
  <sheetFormatPr defaultColWidth="9.00390625" defaultRowHeight="14.25"/>
  <cols>
    <col min="1" max="1" width="1.37890625" style="95" customWidth="1"/>
    <col min="2" max="2" width="9.375" style="95" customWidth="1"/>
    <col min="3" max="4" width="7.875" style="95" customWidth="1"/>
    <col min="5" max="5" width="12.125" style="95" customWidth="1"/>
    <col min="6" max="6" width="11.50390625" style="95" customWidth="1"/>
    <col min="7" max="7" width="11.00390625" style="95" customWidth="1"/>
    <col min="8" max="8" width="10.75390625" style="95" customWidth="1"/>
    <col min="9" max="9" width="9.75390625" style="95" customWidth="1"/>
    <col min="10" max="10" width="8.875" style="95" customWidth="1"/>
    <col min="11" max="16384" width="9.00390625" style="95" customWidth="1"/>
  </cols>
  <sheetData>
    <row r="1" spans="2:10" s="94" customFormat="1" ht="28.5" customHeight="1">
      <c r="B1" s="118"/>
      <c r="C1" s="118"/>
      <c r="D1" s="119"/>
      <c r="E1" s="179" t="s">
        <v>326</v>
      </c>
      <c r="F1" s="180"/>
      <c r="G1" s="180"/>
      <c r="H1" s="180"/>
      <c r="I1" s="180"/>
      <c r="J1" s="180"/>
    </row>
    <row r="2" spans="2:10" s="94" customFormat="1" ht="15" customHeight="1">
      <c r="B2" s="118"/>
      <c r="C2" s="118"/>
      <c r="D2" s="120"/>
      <c r="E2" s="180"/>
      <c r="F2" s="180"/>
      <c r="G2" s="180"/>
      <c r="H2" s="180"/>
      <c r="I2" s="180"/>
      <c r="J2" s="180"/>
    </row>
    <row r="3" spans="2:10" s="94" customFormat="1" ht="26.25" customHeight="1" thickBot="1">
      <c r="B3" s="121"/>
      <c r="C3" s="121"/>
      <c r="D3" s="122"/>
      <c r="E3" s="181"/>
      <c r="F3" s="181"/>
      <c r="G3" s="181"/>
      <c r="H3" s="181"/>
      <c r="I3" s="181"/>
      <c r="J3" s="181"/>
    </row>
    <row r="4" spans="2:15" ht="29.25" customHeight="1" thickBot="1">
      <c r="B4" s="182" t="s">
        <v>291</v>
      </c>
      <c r="C4" s="183"/>
      <c r="D4" s="183"/>
      <c r="E4" s="183"/>
      <c r="F4" s="183"/>
      <c r="G4" s="183"/>
      <c r="H4" s="183"/>
      <c r="I4" s="184"/>
      <c r="J4" s="185"/>
      <c r="M4" s="96"/>
      <c r="N4" s="96"/>
      <c r="O4" s="96"/>
    </row>
    <row r="5" spans="2:11" ht="67.5" customHeight="1" thickBot="1">
      <c r="B5" s="123" t="s">
        <v>292</v>
      </c>
      <c r="C5" s="124" t="s">
        <v>293</v>
      </c>
      <c r="D5" s="175" t="s">
        <v>379</v>
      </c>
      <c r="E5" s="124" t="s">
        <v>294</v>
      </c>
      <c r="F5" s="124" t="s">
        <v>295</v>
      </c>
      <c r="G5" s="124" t="s">
        <v>296</v>
      </c>
      <c r="H5" s="124" t="s">
        <v>297</v>
      </c>
      <c r="I5" s="124" t="s">
        <v>298</v>
      </c>
      <c r="J5" s="125" t="s">
        <v>299</v>
      </c>
      <c r="K5" s="97"/>
    </row>
    <row r="6" spans="2:12" ht="30" customHeight="1" thickBot="1">
      <c r="B6" s="126" t="s">
        <v>300</v>
      </c>
      <c r="C6" s="127">
        <v>10</v>
      </c>
      <c r="D6" s="128">
        <f>VLOOKUP(INCTFou!$K$286,'Série histórica'!$A$6:$E$295,3)</f>
        <v>573.3309822459544</v>
      </c>
      <c r="E6" s="128">
        <f>+D6-100</f>
        <v>473.3309822459544</v>
      </c>
      <c r="F6" s="128">
        <f>IF(INCTFou!$K$286&lt;37,"0,00",-1+VLOOKUP(INCTFou!$K$286,'Série histórica'!$A$6:$E$295,3,0)/VLOOKUP(INCTFou!$L$286,'Série histórica'!$A$6:$E$295,3,0))*100</f>
        <v>47.36970402837157</v>
      </c>
      <c r="G6" s="128">
        <f>IF(INCTFou!$K$286&lt;25,"0,00",-1+VLOOKUP(INCTFou!$K$286,'Série histórica'!$A$6:$E$295,3,0)/VLOOKUP(INCTFou!$M$286,'Série histórica'!$A$6:$E$295,3,0))*100</f>
        <v>41.76101053213004</v>
      </c>
      <c r="H6" s="128">
        <f>IF(INCTFou!$K$286&lt;13,"0,00",-1+VLOOKUP(INCTFou!$K$286,'Série histórica'!$A$6:$E$295,3,0)/VLOOKUP(INCTFou!$N$286,'Série histórica'!$A$6:$E$295,3,0))*100</f>
        <v>20.847663720475197</v>
      </c>
      <c r="I6" s="129">
        <f>IF(INCTFou!$K$286&lt;11,"0,00",-100+VLOOKUP(INCTFou!$K$286,'Série histórica'!$A$6:$F$295,3,0)/VLOOKUP(INCTFou!$O$286,'Série histórica'!$A$6:$F$295,3,0)*100)</f>
        <v>18.714952923427404</v>
      </c>
      <c r="J6" s="172">
        <f>IF(INCTFou!$K$286&lt;2,"0,00",-100+VLOOKUP(INCTFou!$K$286,'Série histórica'!$A$6:$E$295,3,0)/VLOOKUP(INCTFou!$P$286,'Série histórica'!$A$6:$E$295,3,0)*100)</f>
        <v>1.2568941081368905</v>
      </c>
      <c r="K6" s="98"/>
      <c r="L6" s="99"/>
    </row>
    <row r="7" spans="2:12" ht="30" customHeight="1" thickBot="1">
      <c r="B7" s="130" t="s">
        <v>301</v>
      </c>
      <c r="C7" s="131">
        <v>40</v>
      </c>
      <c r="D7" s="132">
        <f>VLOOKUP(INCTFou!$K$286,'Série histórica'!$A$6:$E$295,4)</f>
        <v>583.009117739573</v>
      </c>
      <c r="E7" s="132">
        <f>+D7-100</f>
        <v>483.00911773957296</v>
      </c>
      <c r="F7" s="132">
        <f>IF(INCTFou!$K$286&lt;37,"0,00",-1+VLOOKUP(INCTFou!$K$286,'Série histórica'!$A$6:$E$295,4,0)/VLOOKUP(INCTFou!$L$286,'Série histórica'!$A$6:$E$295,4,0))*100</f>
        <v>42.38884650332886</v>
      </c>
      <c r="G7" s="132">
        <f>IF(INCTFou!$K$286&lt;25,"0,00",-1+VLOOKUP(INCTFou!$K$286,'Série histórica'!$A$6:$E$295,4,0)/VLOOKUP(INCTFou!$M$286,'Série histórica'!$A$6:$E$295,4,0))*100</f>
        <v>37.174877164759494</v>
      </c>
      <c r="H7" s="132">
        <f>IF(INCTFou!$K$286&lt;13,"0,00",-1+VLOOKUP(INCTFou!$K$286,'Série histórica'!$A$6:$E$295,4,0)/VLOOKUP(INCTFou!$N$286,'Série histórica'!$A$6:$E$295,4,0))*100</f>
        <v>20.580596395572016</v>
      </c>
      <c r="I7" s="133">
        <f>IF(INCTFou!$K$286&lt;11,"0,00",-100+VLOOKUP(INCTFou!$K$286,'Série histórica'!$A$6:$F$295,4,0)/VLOOKUP(INCTFou!$O$286,'Série histórica'!$A$6:$F$295,4,0)*100)</f>
        <v>18.876913326711644</v>
      </c>
      <c r="J7" s="173">
        <f>IF(INCTFou!$K$286&lt;2,"0,00",-100+VLOOKUP(INCTFou!$K$286,'Série histórica'!$A$6:$G$295,4,0)/VLOOKUP(INCTFou!$P$286,'Série histórica'!$A$6:$G$295,4,0)*100)</f>
        <v>1.1479272118606332</v>
      </c>
      <c r="K7" s="98"/>
      <c r="L7" s="99"/>
    </row>
    <row r="8" spans="2:12" ht="30" customHeight="1" thickBot="1">
      <c r="B8" s="134" t="s">
        <v>302</v>
      </c>
      <c r="C8" s="135">
        <v>90</v>
      </c>
      <c r="D8" s="136">
        <f>VLOOKUP(INCTFou!$K$286,'Série histórica'!$A$6:$E$295,5)</f>
        <v>590.0158868999581</v>
      </c>
      <c r="E8" s="136">
        <f>+D8-100</f>
        <v>490.0158868999581</v>
      </c>
      <c r="F8" s="136">
        <f>IF(INCTFou!$K$286&lt;37,"0,00",-1+VLOOKUP(INCTFou!$K$286,'Série histórica'!$A$6:$E$295,5,0)/VLOOKUP(INCTFou!$L$286,'Série histórica'!$A$6:$E$295,5,0))*100</f>
        <v>38.029649048876266</v>
      </c>
      <c r="G8" s="136">
        <f>IF(INCTFou!$K$286&lt;25,"0,00",-1+VLOOKUP(INCTFou!$K$286,'Série histórica'!$A$6:$E$295,5,0)/VLOOKUP(INCTFou!$M$286,'Série histórica'!$A$6:$E$295,5,0))*100</f>
        <v>33.14985004326623</v>
      </c>
      <c r="H8" s="136">
        <f>IF(INCTFou!$K$286&lt;13,"0,00",-1+VLOOKUP(INCTFou!$K$286,'Série histórica'!$A$6:$E$295,5,0)/VLOOKUP(INCTFou!$N$286,'Série histórica'!$A$6:$E$295,5,0))*100</f>
        <v>20.332110192573282</v>
      </c>
      <c r="I8" s="137">
        <f>IF(INCTFou!$K$286&lt;11,"0,00",-100+VLOOKUP(INCTFou!$K$286,'Série histórica'!$A$6:$F$295,5,0)/VLOOKUP(INCTFou!$O$286,'Série histórica'!$A$6:$F$295,5,0)*100)</f>
        <v>19.028650918054325</v>
      </c>
      <c r="J8" s="174">
        <f>IF(INCTFou!$K$286&lt;2,"0,00",-100+VLOOKUP(INCTFou!$K$286,'Série histórica'!$A$6:$G$295,5,0)/VLOOKUP(INCTFou!$P$286,'Série histórica'!$A$6:$G$295,5,0)*100)</f>
        <v>1.046319019293037</v>
      </c>
      <c r="K8" s="98"/>
      <c r="L8" s="99"/>
    </row>
    <row r="9" spans="2:11" ht="16.5" customHeight="1">
      <c r="B9" s="100" t="s">
        <v>303</v>
      </c>
      <c r="C9" s="101"/>
      <c r="D9" s="102"/>
      <c r="E9" s="102"/>
      <c r="F9" s="103"/>
      <c r="G9" s="103"/>
      <c r="H9" s="103"/>
      <c r="I9" s="103"/>
      <c r="J9" s="98"/>
      <c r="K9" s="98"/>
    </row>
    <row r="10" spans="2:10" ht="12.75">
      <c r="B10" s="104" t="s">
        <v>304</v>
      </c>
      <c r="J10" s="105"/>
    </row>
    <row r="11" spans="2:7" s="108" customFormat="1" ht="12.75">
      <c r="B11" s="104" t="s">
        <v>311</v>
      </c>
      <c r="C11" s="106"/>
      <c r="D11" s="107"/>
      <c r="E11" s="107"/>
      <c r="F11" s="107"/>
      <c r="G11" s="107"/>
    </row>
    <row r="12" spans="2:7" s="108" customFormat="1" ht="12.75">
      <c r="B12" s="104" t="s">
        <v>264</v>
      </c>
      <c r="C12" s="106"/>
      <c r="D12" s="107"/>
      <c r="E12" s="107"/>
      <c r="F12" s="107"/>
      <c r="G12" s="107"/>
    </row>
    <row r="13" spans="2:3" s="108" customFormat="1" ht="12.75">
      <c r="B13" s="106"/>
      <c r="C13" s="109"/>
    </row>
    <row r="14" spans="2:3" ht="12.75">
      <c r="B14" s="110"/>
      <c r="C14" s="110"/>
    </row>
    <row r="15" spans="2:8" s="113" customFormat="1" ht="12">
      <c r="B15" s="111"/>
      <c r="C15" s="112"/>
      <c r="E15" s="114"/>
      <c r="F15" s="114"/>
      <c r="G15" s="114"/>
      <c r="H15" s="114"/>
    </row>
    <row r="16" spans="2:5" s="113" customFormat="1" ht="12">
      <c r="B16" s="115"/>
      <c r="C16" s="116"/>
      <c r="E16" s="114"/>
    </row>
    <row r="17" spans="3:5" s="113" customFormat="1" ht="12">
      <c r="C17" s="117"/>
      <c r="D17" s="107"/>
      <c r="E17" s="114"/>
    </row>
  </sheetData>
  <sheetProtection password="ECF7" sheet="1"/>
  <mergeCells count="3">
    <mergeCell ref="E1:J3"/>
    <mergeCell ref="B4:H4"/>
    <mergeCell ref="I4:J4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r:id="rId3"/>
  <headerFooter>
    <oddFooter>&amp;L&amp;"Calibri,Regular"&amp;12&amp;K184782INCTF-OU&amp;C&amp;"Calibri,Regular"&amp;12&amp;K184782&amp;A&amp;R&amp;"Calibri,Regular"&amp;12&amp;K184782&amp;P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31"/>
  <sheetViews>
    <sheetView showGridLines="0" zoomScalePageLayoutView="0" workbookViewId="0" topLeftCell="A311">
      <selection activeCell="H332" sqref="H332"/>
    </sheetView>
  </sheetViews>
  <sheetFormatPr defaultColWidth="9.00390625" defaultRowHeight="14.25"/>
  <cols>
    <col min="2" max="2" width="11.625" style="0" bestFit="1" customWidth="1"/>
    <col min="8" max="33" width="9.00390625" style="91" customWidth="1"/>
  </cols>
  <sheetData>
    <row r="1" ht="15" thickBot="1"/>
    <row r="2" spans="1:17" ht="15.75" thickBot="1">
      <c r="A2" s="2">
        <v>1</v>
      </c>
      <c r="B2" s="3" t="s">
        <v>140</v>
      </c>
      <c r="C2" s="4">
        <v>0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2">
        <f>A2+1</f>
        <v>2</v>
      </c>
      <c r="B3" s="74" t="s">
        <v>141</v>
      </c>
      <c r="C3" s="75">
        <v>0</v>
      </c>
      <c r="D3" s="75">
        <v>0</v>
      </c>
      <c r="E3" s="75">
        <v>0</v>
      </c>
      <c r="F3" s="75">
        <v>0</v>
      </c>
      <c r="G3" s="76">
        <v>0</v>
      </c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2">
        <f aca="true" t="shared" si="0" ref="A4:A67">A3+1</f>
        <v>3</v>
      </c>
      <c r="B4" s="77" t="s">
        <v>142</v>
      </c>
      <c r="C4" s="78">
        <v>0</v>
      </c>
      <c r="D4" s="78">
        <v>0</v>
      </c>
      <c r="E4" s="78">
        <v>0</v>
      </c>
      <c r="F4" s="78">
        <v>0</v>
      </c>
      <c r="G4" s="79">
        <v>0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2">
        <f t="shared" si="0"/>
        <v>4</v>
      </c>
      <c r="B5" s="77" t="s">
        <v>143</v>
      </c>
      <c r="C5" s="78">
        <v>0</v>
      </c>
      <c r="D5" s="78">
        <v>0</v>
      </c>
      <c r="E5" s="78">
        <v>0</v>
      </c>
      <c r="F5" s="78">
        <v>0</v>
      </c>
      <c r="G5" s="79">
        <v>0</v>
      </c>
      <c r="H5" s="6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2">
        <f t="shared" si="0"/>
        <v>5</v>
      </c>
      <c r="B6" s="77" t="s">
        <v>144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2">
        <f t="shared" si="0"/>
        <v>6</v>
      </c>
      <c r="B7" s="77" t="s">
        <v>145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  <c r="H7" s="6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2">
        <f t="shared" si="0"/>
        <v>7</v>
      </c>
      <c r="B8" s="77" t="s">
        <v>146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  <c r="H8" s="6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2">
        <f t="shared" si="0"/>
        <v>8</v>
      </c>
      <c r="B9" s="77" t="s">
        <v>147</v>
      </c>
      <c r="C9" s="78">
        <v>0</v>
      </c>
      <c r="D9" s="78">
        <v>0</v>
      </c>
      <c r="E9" s="78">
        <v>0</v>
      </c>
      <c r="F9" s="78">
        <v>0</v>
      </c>
      <c r="G9" s="79">
        <v>0</v>
      </c>
      <c r="H9" s="6"/>
      <c r="I9" s="8"/>
      <c r="J9" s="7"/>
      <c r="K9" s="7"/>
      <c r="L9" s="7"/>
      <c r="M9" s="7"/>
      <c r="N9" s="8"/>
      <c r="O9" s="7"/>
      <c r="P9" s="7"/>
      <c r="Q9" s="7"/>
    </row>
    <row r="10" spans="1:17" ht="15">
      <c r="A10" s="2">
        <f t="shared" si="0"/>
        <v>9</v>
      </c>
      <c r="B10" s="77" t="s">
        <v>148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  <c r="H10" s="6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2">
        <f t="shared" si="0"/>
        <v>10</v>
      </c>
      <c r="B11" s="77" t="s">
        <v>149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2">
        <f t="shared" si="0"/>
        <v>11</v>
      </c>
      <c r="B12" s="77" t="s">
        <v>150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  <c r="H12" s="6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2">
        <f t="shared" si="0"/>
        <v>12</v>
      </c>
      <c r="B13" s="77" t="s">
        <v>151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  <c r="H13" s="6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2">
        <f t="shared" si="0"/>
        <v>13</v>
      </c>
      <c r="B14" s="77" t="s">
        <v>152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  <c r="H14" s="6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2">
        <f t="shared" si="0"/>
        <v>14</v>
      </c>
      <c r="B15" s="77" t="s">
        <v>153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6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">
        <f t="shared" si="0"/>
        <v>15</v>
      </c>
      <c r="B16" s="77" t="s">
        <v>154</v>
      </c>
      <c r="C16" s="78">
        <v>0</v>
      </c>
      <c r="D16" s="78">
        <v>0</v>
      </c>
      <c r="E16" s="78">
        <v>0</v>
      </c>
      <c r="F16" s="78">
        <v>0</v>
      </c>
      <c r="G16" s="79">
        <v>0</v>
      </c>
      <c r="H16" s="6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">
        <f t="shared" si="0"/>
        <v>16</v>
      </c>
      <c r="B17" s="77" t="s">
        <v>155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">
        <f t="shared" si="0"/>
        <v>17</v>
      </c>
      <c r="B18" s="77" t="s">
        <v>156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  <c r="H18" s="6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">
        <f t="shared" si="0"/>
        <v>18</v>
      </c>
      <c r="B19" s="77" t="s">
        <v>157</v>
      </c>
      <c r="C19" s="78">
        <v>0</v>
      </c>
      <c r="D19" s="78">
        <v>0</v>
      </c>
      <c r="E19" s="78">
        <v>0</v>
      </c>
      <c r="F19" s="78">
        <v>0</v>
      </c>
      <c r="G19" s="79">
        <v>0</v>
      </c>
      <c r="H19" s="6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2">
        <f t="shared" si="0"/>
        <v>19</v>
      </c>
      <c r="B20" s="77" t="s">
        <v>158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2">
        <f t="shared" si="0"/>
        <v>20</v>
      </c>
      <c r="B21" s="77" t="s">
        <v>159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  <c r="H21" s="6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2">
        <f t="shared" si="0"/>
        <v>21</v>
      </c>
      <c r="B22" s="77" t="s">
        <v>160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  <c r="H22" s="6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2">
        <f t="shared" si="0"/>
        <v>22</v>
      </c>
      <c r="B23" s="77" t="s">
        <v>161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  <c r="H23" s="6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2">
        <f t="shared" si="0"/>
        <v>23</v>
      </c>
      <c r="B24" s="77" t="s">
        <v>162</v>
      </c>
      <c r="C24" s="78">
        <v>0</v>
      </c>
      <c r="D24" s="78">
        <v>0</v>
      </c>
      <c r="E24" s="78">
        <v>0</v>
      </c>
      <c r="F24" s="78">
        <v>0</v>
      </c>
      <c r="G24" s="79">
        <v>0</v>
      </c>
      <c r="H24" s="6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2">
        <f t="shared" si="0"/>
        <v>24</v>
      </c>
      <c r="B25" s="77" t="s">
        <v>163</v>
      </c>
      <c r="C25" s="78">
        <v>0</v>
      </c>
      <c r="D25" s="78">
        <v>0</v>
      </c>
      <c r="E25" s="78">
        <v>0</v>
      </c>
      <c r="F25" s="78">
        <v>0</v>
      </c>
      <c r="G25" s="79">
        <v>0</v>
      </c>
      <c r="H25" s="6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2">
        <f t="shared" si="0"/>
        <v>25</v>
      </c>
      <c r="B26" s="77" t="s">
        <v>164</v>
      </c>
      <c r="C26" s="78">
        <v>0</v>
      </c>
      <c r="D26" s="78">
        <v>0</v>
      </c>
      <c r="E26" s="78">
        <v>0</v>
      </c>
      <c r="F26" s="78">
        <v>0</v>
      </c>
      <c r="G26" s="79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">
        <f t="shared" si="0"/>
        <v>26</v>
      </c>
      <c r="B27" s="77" t="s">
        <v>165</v>
      </c>
      <c r="C27" s="78">
        <v>0</v>
      </c>
      <c r="D27" s="78">
        <v>0</v>
      </c>
      <c r="E27" s="78">
        <v>0</v>
      </c>
      <c r="F27" s="78">
        <v>0</v>
      </c>
      <c r="G27" s="79">
        <v>0</v>
      </c>
      <c r="H27" s="6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2">
        <f t="shared" si="0"/>
        <v>27</v>
      </c>
      <c r="B28" s="77" t="s">
        <v>166</v>
      </c>
      <c r="C28" s="78">
        <v>0</v>
      </c>
      <c r="D28" s="78">
        <v>0</v>
      </c>
      <c r="E28" s="78">
        <v>0</v>
      </c>
      <c r="F28" s="78">
        <v>0</v>
      </c>
      <c r="G28" s="79">
        <v>0</v>
      </c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2">
        <f t="shared" si="0"/>
        <v>28</v>
      </c>
      <c r="B29" s="77" t="s">
        <v>167</v>
      </c>
      <c r="C29" s="78">
        <v>0</v>
      </c>
      <c r="D29" s="78">
        <v>0</v>
      </c>
      <c r="E29" s="78">
        <v>0</v>
      </c>
      <c r="F29" s="78">
        <v>0</v>
      </c>
      <c r="G29" s="79">
        <v>0</v>
      </c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">
        <f t="shared" si="0"/>
        <v>29</v>
      </c>
      <c r="B30" s="77" t="s">
        <v>168</v>
      </c>
      <c r="C30" s="78">
        <v>0</v>
      </c>
      <c r="D30" s="78">
        <v>0</v>
      </c>
      <c r="E30" s="78">
        <v>0</v>
      </c>
      <c r="F30" s="78">
        <v>0</v>
      </c>
      <c r="G30" s="79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2">
        <f t="shared" si="0"/>
        <v>30</v>
      </c>
      <c r="B31" s="77" t="s">
        <v>169</v>
      </c>
      <c r="C31" s="78">
        <v>0</v>
      </c>
      <c r="D31" s="78">
        <v>0</v>
      </c>
      <c r="E31" s="78">
        <v>0</v>
      </c>
      <c r="F31" s="78">
        <v>0</v>
      </c>
      <c r="G31" s="79">
        <v>0</v>
      </c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2">
        <f t="shared" si="0"/>
        <v>31</v>
      </c>
      <c r="B32" s="77" t="s">
        <v>170</v>
      </c>
      <c r="C32" s="78">
        <v>0</v>
      </c>
      <c r="D32" s="78">
        <v>0</v>
      </c>
      <c r="E32" s="78">
        <v>0</v>
      </c>
      <c r="F32" s="78">
        <v>0</v>
      </c>
      <c r="G32" s="79">
        <v>0</v>
      </c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2">
        <f t="shared" si="0"/>
        <v>32</v>
      </c>
      <c r="B33" s="77" t="s">
        <v>171</v>
      </c>
      <c r="C33" s="78">
        <v>0</v>
      </c>
      <c r="D33" s="78">
        <v>0</v>
      </c>
      <c r="E33" s="78">
        <v>0</v>
      </c>
      <c r="F33" s="78">
        <v>0</v>
      </c>
      <c r="G33" s="79">
        <v>0</v>
      </c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2">
        <f t="shared" si="0"/>
        <v>33</v>
      </c>
      <c r="B34" s="77" t="s">
        <v>172</v>
      </c>
      <c r="C34" s="78">
        <v>0</v>
      </c>
      <c r="D34" s="78">
        <v>0</v>
      </c>
      <c r="E34" s="78">
        <v>0</v>
      </c>
      <c r="F34" s="78">
        <v>0</v>
      </c>
      <c r="G34" s="79">
        <v>0</v>
      </c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2">
        <f t="shared" si="0"/>
        <v>34</v>
      </c>
      <c r="B35" s="77" t="s">
        <v>173</v>
      </c>
      <c r="C35" s="78">
        <v>0</v>
      </c>
      <c r="D35" s="78">
        <v>0</v>
      </c>
      <c r="E35" s="78">
        <v>0</v>
      </c>
      <c r="F35" s="78">
        <v>0</v>
      </c>
      <c r="G35" s="79">
        <v>0</v>
      </c>
      <c r="H35" s="6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2">
        <f t="shared" si="0"/>
        <v>35</v>
      </c>
      <c r="B36" s="77" t="s">
        <v>174</v>
      </c>
      <c r="C36" s="78">
        <v>0</v>
      </c>
      <c r="D36" s="78">
        <v>0</v>
      </c>
      <c r="E36" s="78">
        <v>0</v>
      </c>
      <c r="F36" s="78">
        <v>0</v>
      </c>
      <c r="G36" s="79">
        <v>0</v>
      </c>
      <c r="H36" s="6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2">
        <f t="shared" si="0"/>
        <v>36</v>
      </c>
      <c r="B37" s="77" t="s">
        <v>175</v>
      </c>
      <c r="C37" s="78">
        <v>0</v>
      </c>
      <c r="D37" s="78">
        <v>0</v>
      </c>
      <c r="E37" s="78">
        <v>0</v>
      </c>
      <c r="F37" s="78">
        <v>0</v>
      </c>
      <c r="G37" s="79">
        <v>0</v>
      </c>
      <c r="H37" s="6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2">
        <f t="shared" si="0"/>
        <v>37</v>
      </c>
      <c r="B38" s="77" t="s">
        <v>176</v>
      </c>
      <c r="C38" s="78">
        <v>0</v>
      </c>
      <c r="D38" s="78">
        <v>0</v>
      </c>
      <c r="E38" s="78">
        <v>0</v>
      </c>
      <c r="F38" s="78">
        <v>0</v>
      </c>
      <c r="G38" s="79">
        <v>0</v>
      </c>
      <c r="H38" s="6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2">
        <f t="shared" si="0"/>
        <v>38</v>
      </c>
      <c r="B39" s="77" t="s">
        <v>177</v>
      </c>
      <c r="C39" s="78">
        <v>0</v>
      </c>
      <c r="D39" s="78">
        <v>0</v>
      </c>
      <c r="E39" s="78">
        <v>0</v>
      </c>
      <c r="F39" s="78">
        <v>0</v>
      </c>
      <c r="G39" s="79">
        <v>0</v>
      </c>
      <c r="H39" s="6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2">
        <f t="shared" si="0"/>
        <v>39</v>
      </c>
      <c r="B40" s="77" t="s">
        <v>178</v>
      </c>
      <c r="C40" s="78">
        <v>0</v>
      </c>
      <c r="D40" s="78">
        <v>0</v>
      </c>
      <c r="E40" s="78">
        <v>0</v>
      </c>
      <c r="F40" s="78">
        <v>0</v>
      </c>
      <c r="G40" s="79">
        <v>0</v>
      </c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1:17" ht="15">
      <c r="A41" s="2">
        <f t="shared" si="0"/>
        <v>40</v>
      </c>
      <c r="B41" s="77" t="s">
        <v>179</v>
      </c>
      <c r="C41" s="78">
        <v>0</v>
      </c>
      <c r="D41" s="78">
        <v>0</v>
      </c>
      <c r="E41" s="78">
        <v>0</v>
      </c>
      <c r="F41" s="78">
        <v>0</v>
      </c>
      <c r="G41" s="79">
        <v>0</v>
      </c>
      <c r="H41" s="6"/>
      <c r="I41" s="7"/>
      <c r="J41" s="7"/>
      <c r="K41" s="7"/>
      <c r="L41" s="7"/>
      <c r="M41" s="7"/>
      <c r="N41" s="7"/>
      <c r="O41" s="7"/>
      <c r="P41" s="7"/>
      <c r="Q41" s="7"/>
    </row>
    <row r="42" spans="1:17" ht="15">
      <c r="A42" s="2">
        <f t="shared" si="0"/>
        <v>41</v>
      </c>
      <c r="B42" s="77" t="s">
        <v>180</v>
      </c>
      <c r="C42" s="78">
        <v>0</v>
      </c>
      <c r="D42" s="78">
        <v>0</v>
      </c>
      <c r="E42" s="78">
        <v>0</v>
      </c>
      <c r="F42" s="78">
        <v>0</v>
      </c>
      <c r="G42" s="79">
        <v>0</v>
      </c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1:17" ht="15">
      <c r="A43" s="2">
        <f t="shared" si="0"/>
        <v>42</v>
      </c>
      <c r="B43" s="77" t="s">
        <v>181</v>
      </c>
      <c r="C43" s="78">
        <v>0</v>
      </c>
      <c r="D43" s="78">
        <v>0</v>
      </c>
      <c r="E43" s="78">
        <v>0</v>
      </c>
      <c r="F43" s="78">
        <v>0</v>
      </c>
      <c r="G43" s="79">
        <v>0</v>
      </c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 ht="15">
      <c r="A44" s="2">
        <f t="shared" si="0"/>
        <v>43</v>
      </c>
      <c r="B44" s="77" t="s">
        <v>182</v>
      </c>
      <c r="C44" s="78">
        <v>0</v>
      </c>
      <c r="D44" s="78">
        <v>0</v>
      </c>
      <c r="E44" s="78">
        <v>0</v>
      </c>
      <c r="F44" s="78">
        <v>0</v>
      </c>
      <c r="G44" s="79">
        <v>0</v>
      </c>
      <c r="H44" s="6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2">
        <f t="shared" si="0"/>
        <v>44</v>
      </c>
      <c r="B45" s="77" t="s">
        <v>183</v>
      </c>
      <c r="C45" s="78">
        <v>0</v>
      </c>
      <c r="D45" s="78">
        <v>0</v>
      </c>
      <c r="E45" s="78">
        <v>0</v>
      </c>
      <c r="F45" s="78">
        <v>0</v>
      </c>
      <c r="G45" s="79">
        <v>0</v>
      </c>
      <c r="H45" s="6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2">
        <f t="shared" si="0"/>
        <v>45</v>
      </c>
      <c r="B46" s="77" t="s">
        <v>184</v>
      </c>
      <c r="C46" s="78">
        <v>0</v>
      </c>
      <c r="D46" s="78">
        <v>0</v>
      </c>
      <c r="E46" s="78">
        <v>0</v>
      </c>
      <c r="F46" s="78">
        <v>0</v>
      </c>
      <c r="G46" s="79">
        <v>0</v>
      </c>
      <c r="H46" s="6"/>
      <c r="I46" s="7"/>
      <c r="J46" s="7"/>
      <c r="K46" s="7"/>
      <c r="L46" s="7"/>
      <c r="M46" s="7"/>
      <c r="N46" s="7"/>
      <c r="O46" s="7"/>
      <c r="P46" s="7"/>
      <c r="Q46" s="7"/>
    </row>
    <row r="47" spans="1:17" ht="15">
      <c r="A47" s="2">
        <f t="shared" si="0"/>
        <v>46</v>
      </c>
      <c r="B47" s="77" t="s">
        <v>185</v>
      </c>
      <c r="C47" s="78">
        <v>0</v>
      </c>
      <c r="D47" s="78">
        <v>0</v>
      </c>
      <c r="E47" s="78">
        <v>0</v>
      </c>
      <c r="F47" s="78">
        <v>0</v>
      </c>
      <c r="G47" s="79">
        <v>0</v>
      </c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2">
        <f t="shared" si="0"/>
        <v>47</v>
      </c>
      <c r="B48" s="77" t="s">
        <v>186</v>
      </c>
      <c r="C48" s="78">
        <v>0</v>
      </c>
      <c r="D48" s="78">
        <v>0</v>
      </c>
      <c r="E48" s="78">
        <v>0</v>
      </c>
      <c r="F48" s="78">
        <v>0</v>
      </c>
      <c r="G48" s="79">
        <v>0</v>
      </c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1:17" ht="15">
      <c r="A49" s="2">
        <f t="shared" si="0"/>
        <v>48</v>
      </c>
      <c r="B49" s="77" t="s">
        <v>187</v>
      </c>
      <c r="C49" s="78">
        <v>0</v>
      </c>
      <c r="D49" s="78">
        <v>0</v>
      </c>
      <c r="E49" s="78">
        <v>0</v>
      </c>
      <c r="F49" s="78">
        <v>0</v>
      </c>
      <c r="G49" s="79">
        <v>0</v>
      </c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1:17" ht="15">
      <c r="A50" s="2">
        <f t="shared" si="0"/>
        <v>49</v>
      </c>
      <c r="B50" s="77" t="s">
        <v>188</v>
      </c>
      <c r="C50" s="78">
        <v>0</v>
      </c>
      <c r="D50" s="78">
        <v>0</v>
      </c>
      <c r="E50" s="78">
        <v>0</v>
      </c>
      <c r="F50" s="78">
        <v>0</v>
      </c>
      <c r="G50" s="79">
        <v>0</v>
      </c>
      <c r="H50" s="6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2">
        <f t="shared" si="0"/>
        <v>50</v>
      </c>
      <c r="B51" s="77" t="s">
        <v>189</v>
      </c>
      <c r="C51" s="78">
        <v>0</v>
      </c>
      <c r="D51" s="78">
        <v>0</v>
      </c>
      <c r="E51" s="78">
        <v>0</v>
      </c>
      <c r="F51" s="78">
        <v>0</v>
      </c>
      <c r="G51" s="79">
        <v>0</v>
      </c>
      <c r="H51" s="6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2">
        <f t="shared" si="0"/>
        <v>51</v>
      </c>
      <c r="B52" s="77" t="s">
        <v>190</v>
      </c>
      <c r="C52" s="78">
        <v>0</v>
      </c>
      <c r="D52" s="78">
        <v>0</v>
      </c>
      <c r="E52" s="78">
        <v>0</v>
      </c>
      <c r="F52" s="78">
        <v>0</v>
      </c>
      <c r="G52" s="79">
        <v>0</v>
      </c>
      <c r="H52" s="6"/>
      <c r="I52" s="7"/>
      <c r="J52" s="7"/>
      <c r="K52" s="7"/>
      <c r="L52" s="7"/>
      <c r="M52" s="7"/>
      <c r="N52" s="7"/>
      <c r="O52" s="7"/>
      <c r="P52" s="7"/>
      <c r="Q52" s="7"/>
    </row>
    <row r="53" spans="1:17" ht="15">
      <c r="A53" s="2">
        <f t="shared" si="0"/>
        <v>52</v>
      </c>
      <c r="B53" s="77" t="s">
        <v>191</v>
      </c>
      <c r="C53" s="78">
        <v>0</v>
      </c>
      <c r="D53" s="78">
        <v>0</v>
      </c>
      <c r="E53" s="78">
        <v>0</v>
      </c>
      <c r="F53" s="78">
        <v>0</v>
      </c>
      <c r="G53" s="79">
        <v>0</v>
      </c>
      <c r="H53" s="6"/>
      <c r="I53" s="7"/>
      <c r="J53" s="7"/>
      <c r="K53" s="7"/>
      <c r="L53" s="7"/>
      <c r="M53" s="7"/>
      <c r="N53" s="7"/>
      <c r="O53" s="7"/>
      <c r="P53" s="7"/>
      <c r="Q53" s="7"/>
    </row>
    <row r="54" spans="1:17" ht="15">
      <c r="A54" s="2">
        <f t="shared" si="0"/>
        <v>53</v>
      </c>
      <c r="B54" s="77" t="s">
        <v>192</v>
      </c>
      <c r="C54" s="78">
        <v>0</v>
      </c>
      <c r="D54" s="78">
        <v>0</v>
      </c>
      <c r="E54" s="78">
        <v>0</v>
      </c>
      <c r="F54" s="78">
        <v>0</v>
      </c>
      <c r="G54" s="79">
        <v>0</v>
      </c>
      <c r="H54" s="6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2">
        <f t="shared" si="0"/>
        <v>54</v>
      </c>
      <c r="B55" s="77" t="s">
        <v>193</v>
      </c>
      <c r="C55" s="78">
        <v>0</v>
      </c>
      <c r="D55" s="78">
        <v>0</v>
      </c>
      <c r="E55" s="78">
        <v>0</v>
      </c>
      <c r="F55" s="78">
        <v>0</v>
      </c>
      <c r="G55" s="79">
        <v>0</v>
      </c>
      <c r="H55" s="6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2">
        <f t="shared" si="0"/>
        <v>55</v>
      </c>
      <c r="B56" s="77" t="s">
        <v>194</v>
      </c>
      <c r="C56" s="78">
        <v>0</v>
      </c>
      <c r="D56" s="78">
        <v>0</v>
      </c>
      <c r="E56" s="78">
        <v>0</v>
      </c>
      <c r="F56" s="78">
        <v>0</v>
      </c>
      <c r="G56" s="79">
        <v>0</v>
      </c>
      <c r="H56" s="6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2">
        <f t="shared" si="0"/>
        <v>56</v>
      </c>
      <c r="B57" s="77" t="s">
        <v>195</v>
      </c>
      <c r="C57" s="78">
        <v>0</v>
      </c>
      <c r="D57" s="78">
        <v>0</v>
      </c>
      <c r="E57" s="78">
        <v>0</v>
      </c>
      <c r="F57" s="78">
        <v>0</v>
      </c>
      <c r="G57" s="79">
        <v>0</v>
      </c>
      <c r="H57" s="6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2">
        <f t="shared" si="0"/>
        <v>57</v>
      </c>
      <c r="B58" s="77" t="s">
        <v>196</v>
      </c>
      <c r="C58" s="78">
        <v>0</v>
      </c>
      <c r="D58" s="78">
        <v>0</v>
      </c>
      <c r="E58" s="78">
        <v>0</v>
      </c>
      <c r="F58" s="78">
        <v>0</v>
      </c>
      <c r="G58" s="79">
        <v>0</v>
      </c>
      <c r="H58" s="6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2">
        <f t="shared" si="0"/>
        <v>58</v>
      </c>
      <c r="B59" s="77" t="s">
        <v>197</v>
      </c>
      <c r="C59" s="78">
        <v>0</v>
      </c>
      <c r="D59" s="78">
        <v>0</v>
      </c>
      <c r="E59" s="78">
        <v>0</v>
      </c>
      <c r="F59" s="78">
        <v>0</v>
      </c>
      <c r="G59" s="79">
        <v>0</v>
      </c>
      <c r="H59" s="6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2">
        <f t="shared" si="0"/>
        <v>59</v>
      </c>
      <c r="B60" s="77" t="s">
        <v>198</v>
      </c>
      <c r="C60" s="78">
        <v>0</v>
      </c>
      <c r="D60" s="78">
        <v>0</v>
      </c>
      <c r="E60" s="78">
        <v>0</v>
      </c>
      <c r="F60" s="78">
        <v>0</v>
      </c>
      <c r="G60" s="79">
        <v>0</v>
      </c>
      <c r="H60" s="6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2">
        <f t="shared" si="0"/>
        <v>60</v>
      </c>
      <c r="B61" s="77" t="s">
        <v>199</v>
      </c>
      <c r="C61" s="78">
        <v>0</v>
      </c>
      <c r="D61" s="78">
        <v>0</v>
      </c>
      <c r="E61" s="78">
        <v>0</v>
      </c>
      <c r="F61" s="78">
        <v>0</v>
      </c>
      <c r="G61" s="79">
        <v>0</v>
      </c>
      <c r="H61" s="6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2">
        <f t="shared" si="0"/>
        <v>61</v>
      </c>
      <c r="B62" s="77" t="s">
        <v>200</v>
      </c>
      <c r="C62" s="78">
        <v>0</v>
      </c>
      <c r="D62" s="78">
        <v>0</v>
      </c>
      <c r="E62" s="78">
        <v>0</v>
      </c>
      <c r="F62" s="78">
        <v>0</v>
      </c>
      <c r="G62" s="79">
        <v>0</v>
      </c>
      <c r="H62" s="6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2">
        <f t="shared" si="0"/>
        <v>62</v>
      </c>
      <c r="B63" s="77" t="s">
        <v>201</v>
      </c>
      <c r="C63" s="78">
        <v>0</v>
      </c>
      <c r="D63" s="78">
        <v>0</v>
      </c>
      <c r="E63" s="78">
        <v>0</v>
      </c>
      <c r="F63" s="78">
        <v>0</v>
      </c>
      <c r="G63" s="79">
        <v>0</v>
      </c>
      <c r="H63" s="6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2">
        <f t="shared" si="0"/>
        <v>63</v>
      </c>
      <c r="B64" s="77" t="s">
        <v>202</v>
      </c>
      <c r="C64" s="78">
        <v>0</v>
      </c>
      <c r="D64" s="78">
        <v>0</v>
      </c>
      <c r="E64" s="78">
        <v>0</v>
      </c>
      <c r="F64" s="78">
        <v>0</v>
      </c>
      <c r="G64" s="79">
        <v>0</v>
      </c>
      <c r="H64" s="6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2">
        <f t="shared" si="0"/>
        <v>64</v>
      </c>
      <c r="B65" s="77" t="s">
        <v>203</v>
      </c>
      <c r="C65" s="78">
        <v>0</v>
      </c>
      <c r="D65" s="78">
        <v>0</v>
      </c>
      <c r="E65" s="78">
        <v>0</v>
      </c>
      <c r="F65" s="78">
        <v>0</v>
      </c>
      <c r="G65" s="79">
        <v>0</v>
      </c>
      <c r="H65" s="6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2">
        <f t="shared" si="0"/>
        <v>65</v>
      </c>
      <c r="B66" s="77" t="s">
        <v>204</v>
      </c>
      <c r="C66" s="78">
        <v>0</v>
      </c>
      <c r="D66" s="78">
        <v>0</v>
      </c>
      <c r="E66" s="78">
        <v>0</v>
      </c>
      <c r="F66" s="78">
        <v>0</v>
      </c>
      <c r="G66" s="79">
        <v>0</v>
      </c>
      <c r="H66" s="6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2">
        <f t="shared" si="0"/>
        <v>66</v>
      </c>
      <c r="B67" s="77" t="s">
        <v>205</v>
      </c>
      <c r="C67" s="78">
        <v>0</v>
      </c>
      <c r="D67" s="78">
        <v>0</v>
      </c>
      <c r="E67" s="78">
        <v>0</v>
      </c>
      <c r="F67" s="78">
        <v>0</v>
      </c>
      <c r="G67" s="79">
        <v>0</v>
      </c>
      <c r="H67" s="6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2">
        <f aca="true" t="shared" si="1" ref="A68:A131">A67+1</f>
        <v>67</v>
      </c>
      <c r="B68" s="77" t="s">
        <v>206</v>
      </c>
      <c r="C68" s="78">
        <v>0</v>
      </c>
      <c r="D68" s="78">
        <v>0</v>
      </c>
      <c r="E68" s="78">
        <v>0</v>
      </c>
      <c r="F68" s="78">
        <v>0</v>
      </c>
      <c r="G68" s="79">
        <v>0</v>
      </c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2">
        <f t="shared" si="1"/>
        <v>68</v>
      </c>
      <c r="B69" s="77" t="s">
        <v>207</v>
      </c>
      <c r="C69" s="78">
        <v>0</v>
      </c>
      <c r="D69" s="78">
        <v>0</v>
      </c>
      <c r="E69" s="78">
        <v>0</v>
      </c>
      <c r="F69" s="78">
        <v>0</v>
      </c>
      <c r="G69" s="79">
        <v>0</v>
      </c>
      <c r="H69" s="6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2">
        <f t="shared" si="1"/>
        <v>69</v>
      </c>
      <c r="B70" s="77" t="s">
        <v>208</v>
      </c>
      <c r="C70" s="78">
        <v>0</v>
      </c>
      <c r="D70" s="78">
        <v>0</v>
      </c>
      <c r="E70" s="78">
        <v>0</v>
      </c>
      <c r="F70" s="78">
        <v>0</v>
      </c>
      <c r="G70" s="79">
        <v>0</v>
      </c>
      <c r="H70" s="6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2">
        <f t="shared" si="1"/>
        <v>70</v>
      </c>
      <c r="B71" s="77" t="s">
        <v>209</v>
      </c>
      <c r="C71" s="78">
        <v>0</v>
      </c>
      <c r="D71" s="78">
        <v>0</v>
      </c>
      <c r="E71" s="78">
        <v>0</v>
      </c>
      <c r="F71" s="78">
        <v>0</v>
      </c>
      <c r="G71" s="79">
        <v>0</v>
      </c>
      <c r="H71" s="6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2">
        <f t="shared" si="1"/>
        <v>71</v>
      </c>
      <c r="B72" s="77" t="s">
        <v>210</v>
      </c>
      <c r="C72" s="78">
        <v>0</v>
      </c>
      <c r="D72" s="78">
        <v>0</v>
      </c>
      <c r="E72" s="78">
        <v>0</v>
      </c>
      <c r="F72" s="78">
        <v>0</v>
      </c>
      <c r="G72" s="79">
        <v>0</v>
      </c>
      <c r="H72" s="6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2">
        <f t="shared" si="1"/>
        <v>72</v>
      </c>
      <c r="B73" s="77" t="s">
        <v>211</v>
      </c>
      <c r="C73" s="78">
        <v>0</v>
      </c>
      <c r="D73" s="78">
        <v>0</v>
      </c>
      <c r="E73" s="78">
        <v>0</v>
      </c>
      <c r="F73" s="78">
        <v>0</v>
      </c>
      <c r="G73" s="79">
        <v>0</v>
      </c>
      <c r="H73" s="6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2">
        <f t="shared" si="1"/>
        <v>73</v>
      </c>
      <c r="B74" s="77" t="s">
        <v>212</v>
      </c>
      <c r="C74" s="78">
        <v>0</v>
      </c>
      <c r="D74" s="78">
        <v>0</v>
      </c>
      <c r="E74" s="78">
        <v>0</v>
      </c>
      <c r="F74" s="78">
        <v>0</v>
      </c>
      <c r="G74" s="79">
        <v>0</v>
      </c>
      <c r="H74" s="6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2">
        <f t="shared" si="1"/>
        <v>74</v>
      </c>
      <c r="B75" s="77" t="s">
        <v>213</v>
      </c>
      <c r="C75" s="78">
        <v>0</v>
      </c>
      <c r="D75" s="78">
        <v>0</v>
      </c>
      <c r="E75" s="78">
        <v>0</v>
      </c>
      <c r="F75" s="78">
        <v>0</v>
      </c>
      <c r="G75" s="79">
        <v>0</v>
      </c>
      <c r="H75" s="6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2">
        <f t="shared" si="1"/>
        <v>75</v>
      </c>
      <c r="B76" s="77" t="s">
        <v>214</v>
      </c>
      <c r="C76" s="78">
        <v>0</v>
      </c>
      <c r="D76" s="78">
        <v>0</v>
      </c>
      <c r="E76" s="78">
        <v>0</v>
      </c>
      <c r="F76" s="78">
        <v>0</v>
      </c>
      <c r="G76" s="79">
        <v>0</v>
      </c>
      <c r="H76" s="6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2">
        <f t="shared" si="1"/>
        <v>76</v>
      </c>
      <c r="B77" s="77" t="s">
        <v>215</v>
      </c>
      <c r="C77" s="78">
        <v>0</v>
      </c>
      <c r="D77" s="78">
        <v>0</v>
      </c>
      <c r="E77" s="78">
        <v>0</v>
      </c>
      <c r="F77" s="78">
        <v>0</v>
      </c>
      <c r="G77" s="79">
        <v>0</v>
      </c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2">
        <f t="shared" si="1"/>
        <v>77</v>
      </c>
      <c r="B78" s="77" t="s">
        <v>216</v>
      </c>
      <c r="C78" s="78">
        <v>0</v>
      </c>
      <c r="D78" s="78">
        <v>0</v>
      </c>
      <c r="E78" s="78">
        <v>0</v>
      </c>
      <c r="F78" s="78">
        <v>0</v>
      </c>
      <c r="G78" s="79">
        <v>0</v>
      </c>
      <c r="H78" s="6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2">
        <f t="shared" si="1"/>
        <v>78</v>
      </c>
      <c r="B79" s="77" t="s">
        <v>217</v>
      </c>
      <c r="C79" s="78">
        <v>0</v>
      </c>
      <c r="D79" s="78">
        <v>0</v>
      </c>
      <c r="E79" s="78">
        <v>0</v>
      </c>
      <c r="F79" s="78">
        <v>0</v>
      </c>
      <c r="G79" s="79">
        <v>0</v>
      </c>
      <c r="H79" s="6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2">
        <f t="shared" si="1"/>
        <v>79</v>
      </c>
      <c r="B80" s="77" t="s">
        <v>218</v>
      </c>
      <c r="C80" s="78">
        <v>0</v>
      </c>
      <c r="D80" s="78">
        <v>0</v>
      </c>
      <c r="E80" s="78">
        <v>0</v>
      </c>
      <c r="F80" s="78">
        <v>0</v>
      </c>
      <c r="G80" s="79">
        <v>0</v>
      </c>
      <c r="H80" s="6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2">
        <f t="shared" si="1"/>
        <v>80</v>
      </c>
      <c r="B81" s="77" t="s">
        <v>219</v>
      </c>
      <c r="C81" s="78">
        <v>0</v>
      </c>
      <c r="D81" s="78">
        <v>0</v>
      </c>
      <c r="E81" s="78">
        <v>0</v>
      </c>
      <c r="F81" s="78">
        <v>0</v>
      </c>
      <c r="G81" s="79">
        <v>0</v>
      </c>
      <c r="H81" s="6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2">
        <f t="shared" si="1"/>
        <v>81</v>
      </c>
      <c r="B82" s="77" t="s">
        <v>220</v>
      </c>
      <c r="C82" s="78">
        <v>0</v>
      </c>
      <c r="D82" s="78">
        <v>0</v>
      </c>
      <c r="E82" s="78">
        <v>0</v>
      </c>
      <c r="F82" s="78">
        <v>0</v>
      </c>
      <c r="G82" s="79">
        <v>0</v>
      </c>
      <c r="H82" s="6"/>
      <c r="I82" s="7"/>
      <c r="J82" s="7"/>
      <c r="K82" s="7"/>
      <c r="L82" s="7"/>
      <c r="M82" s="7"/>
      <c r="N82" s="7"/>
      <c r="O82" s="7"/>
      <c r="P82" s="7"/>
      <c r="Q82" s="7"/>
    </row>
    <row r="83" spans="1:17" ht="15">
      <c r="A83" s="2">
        <f t="shared" si="1"/>
        <v>82</v>
      </c>
      <c r="B83" s="77" t="s">
        <v>221</v>
      </c>
      <c r="C83" s="78">
        <v>0</v>
      </c>
      <c r="D83" s="78">
        <v>0</v>
      </c>
      <c r="E83" s="78">
        <v>0</v>
      </c>
      <c r="F83" s="78">
        <v>0</v>
      </c>
      <c r="G83" s="79">
        <v>0</v>
      </c>
      <c r="H83" s="6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2">
        <f t="shared" si="1"/>
        <v>83</v>
      </c>
      <c r="B84" s="77" t="s">
        <v>222</v>
      </c>
      <c r="C84" s="78">
        <v>0</v>
      </c>
      <c r="D84" s="78">
        <v>0</v>
      </c>
      <c r="E84" s="78">
        <v>0</v>
      </c>
      <c r="F84" s="78">
        <v>0</v>
      </c>
      <c r="G84" s="79">
        <v>0</v>
      </c>
      <c r="H84" s="6"/>
      <c r="I84" s="7"/>
      <c r="J84" s="7"/>
      <c r="K84" s="7"/>
      <c r="L84" s="7"/>
      <c r="M84" s="7"/>
      <c r="N84" s="7"/>
      <c r="O84" s="7"/>
      <c r="P84" s="7"/>
      <c r="Q84" s="7"/>
    </row>
    <row r="85" spans="1:17" ht="15">
      <c r="A85" s="2">
        <f t="shared" si="1"/>
        <v>84</v>
      </c>
      <c r="B85" s="77" t="s">
        <v>223</v>
      </c>
      <c r="C85" s="78">
        <v>0</v>
      </c>
      <c r="D85" s="78">
        <v>0</v>
      </c>
      <c r="E85" s="78">
        <v>0</v>
      </c>
      <c r="F85" s="78">
        <v>0</v>
      </c>
      <c r="G85" s="79">
        <v>0</v>
      </c>
      <c r="H85" s="6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2">
        <f t="shared" si="1"/>
        <v>85</v>
      </c>
      <c r="B86" s="77" t="s">
        <v>224</v>
      </c>
      <c r="C86" s="78">
        <v>0</v>
      </c>
      <c r="D86" s="78">
        <v>0</v>
      </c>
      <c r="E86" s="78">
        <v>0</v>
      </c>
      <c r="F86" s="78">
        <v>0</v>
      </c>
      <c r="G86" s="79">
        <v>0</v>
      </c>
      <c r="H86" s="6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2">
        <f t="shared" si="1"/>
        <v>86</v>
      </c>
      <c r="B87" s="77" t="s">
        <v>225</v>
      </c>
      <c r="C87" s="78">
        <v>0</v>
      </c>
      <c r="D87" s="78">
        <v>0</v>
      </c>
      <c r="E87" s="78">
        <v>0</v>
      </c>
      <c r="F87" s="78">
        <v>0</v>
      </c>
      <c r="G87" s="79">
        <v>0</v>
      </c>
      <c r="H87" s="6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2">
        <f t="shared" si="1"/>
        <v>87</v>
      </c>
      <c r="B88" s="77" t="s">
        <v>226</v>
      </c>
      <c r="C88" s="78">
        <v>0</v>
      </c>
      <c r="D88" s="78">
        <v>0</v>
      </c>
      <c r="E88" s="78">
        <v>0</v>
      </c>
      <c r="F88" s="78">
        <v>0</v>
      </c>
      <c r="G88" s="79">
        <v>0</v>
      </c>
      <c r="H88" s="6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2">
        <f t="shared" si="1"/>
        <v>88</v>
      </c>
      <c r="B89" s="77" t="s">
        <v>227</v>
      </c>
      <c r="C89" s="78">
        <v>0</v>
      </c>
      <c r="D89" s="78">
        <v>0</v>
      </c>
      <c r="E89" s="78">
        <v>0</v>
      </c>
      <c r="F89" s="78">
        <v>0</v>
      </c>
      <c r="G89" s="79">
        <v>0</v>
      </c>
      <c r="H89" s="6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2">
        <f t="shared" si="1"/>
        <v>89</v>
      </c>
      <c r="B90" s="77" t="s">
        <v>228</v>
      </c>
      <c r="C90" s="78">
        <v>0</v>
      </c>
      <c r="D90" s="78">
        <v>0</v>
      </c>
      <c r="E90" s="78">
        <v>0</v>
      </c>
      <c r="F90" s="78">
        <v>0</v>
      </c>
      <c r="G90" s="79">
        <v>0</v>
      </c>
      <c r="H90" s="6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2">
        <f t="shared" si="1"/>
        <v>90</v>
      </c>
      <c r="B91" s="77" t="s">
        <v>229</v>
      </c>
      <c r="C91" s="78">
        <v>0</v>
      </c>
      <c r="D91" s="78">
        <v>0</v>
      </c>
      <c r="E91" s="78">
        <v>0</v>
      </c>
      <c r="F91" s="78">
        <v>0</v>
      </c>
      <c r="G91" s="79">
        <v>0</v>
      </c>
      <c r="H91" s="6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2">
        <f t="shared" si="1"/>
        <v>91</v>
      </c>
      <c r="B92" s="77" t="s">
        <v>230</v>
      </c>
      <c r="C92" s="78">
        <v>0</v>
      </c>
      <c r="D92" s="78">
        <v>0</v>
      </c>
      <c r="E92" s="78">
        <v>0</v>
      </c>
      <c r="F92" s="78">
        <v>0</v>
      </c>
      <c r="G92" s="79">
        <v>0</v>
      </c>
      <c r="H92" s="6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2">
        <f t="shared" si="1"/>
        <v>92</v>
      </c>
      <c r="B93" s="77" t="s">
        <v>231</v>
      </c>
      <c r="C93" s="78">
        <v>0</v>
      </c>
      <c r="D93" s="78">
        <v>0</v>
      </c>
      <c r="E93" s="78">
        <v>0</v>
      </c>
      <c r="F93" s="78">
        <v>0</v>
      </c>
      <c r="G93" s="79">
        <v>0</v>
      </c>
      <c r="H93" s="6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2">
        <f t="shared" si="1"/>
        <v>93</v>
      </c>
      <c r="B94" s="77" t="s">
        <v>232</v>
      </c>
      <c r="C94" s="78">
        <v>0</v>
      </c>
      <c r="D94" s="78">
        <v>0</v>
      </c>
      <c r="E94" s="78">
        <v>0</v>
      </c>
      <c r="F94" s="78">
        <v>0</v>
      </c>
      <c r="G94" s="79">
        <v>0</v>
      </c>
      <c r="H94" s="6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2">
        <f t="shared" si="1"/>
        <v>94</v>
      </c>
      <c r="B95" s="77" t="s">
        <v>233</v>
      </c>
      <c r="C95" s="78">
        <v>0</v>
      </c>
      <c r="D95" s="78">
        <v>0</v>
      </c>
      <c r="E95" s="78">
        <v>0</v>
      </c>
      <c r="F95" s="78">
        <v>0</v>
      </c>
      <c r="G95" s="79">
        <v>0</v>
      </c>
      <c r="H95" s="6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2">
        <f t="shared" si="1"/>
        <v>95</v>
      </c>
      <c r="B96" s="77" t="s">
        <v>234</v>
      </c>
      <c r="C96" s="78">
        <v>0</v>
      </c>
      <c r="D96" s="78">
        <v>0</v>
      </c>
      <c r="E96" s="78">
        <v>0</v>
      </c>
      <c r="F96" s="78">
        <v>0</v>
      </c>
      <c r="G96" s="79">
        <v>0</v>
      </c>
      <c r="H96" s="6"/>
      <c r="I96" s="7"/>
      <c r="J96" s="7"/>
      <c r="K96" s="7"/>
      <c r="L96" s="7"/>
      <c r="M96" s="7"/>
      <c r="N96" s="7"/>
      <c r="O96" s="7"/>
      <c r="P96" s="7"/>
      <c r="Q96" s="7"/>
    </row>
    <row r="97" spans="1:17" ht="15">
      <c r="A97" s="2">
        <f t="shared" si="1"/>
        <v>96</v>
      </c>
      <c r="B97" s="77" t="s">
        <v>235</v>
      </c>
      <c r="C97" s="78">
        <v>0</v>
      </c>
      <c r="D97" s="78">
        <v>0</v>
      </c>
      <c r="E97" s="78">
        <v>0</v>
      </c>
      <c r="F97" s="78">
        <v>0</v>
      </c>
      <c r="G97" s="79">
        <v>0</v>
      </c>
      <c r="H97" s="6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2">
        <f t="shared" si="1"/>
        <v>97</v>
      </c>
      <c r="B98" s="77" t="s">
        <v>236</v>
      </c>
      <c r="C98" s="78">
        <v>0</v>
      </c>
      <c r="D98" s="78">
        <v>0</v>
      </c>
      <c r="E98" s="78">
        <v>0</v>
      </c>
      <c r="F98" s="78">
        <v>0</v>
      </c>
      <c r="G98" s="79">
        <v>0</v>
      </c>
      <c r="H98" s="6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2">
        <f t="shared" si="1"/>
        <v>98</v>
      </c>
      <c r="B99" s="77" t="s">
        <v>237</v>
      </c>
      <c r="C99" s="78">
        <v>0</v>
      </c>
      <c r="D99" s="78">
        <v>0</v>
      </c>
      <c r="E99" s="78">
        <v>0</v>
      </c>
      <c r="F99" s="78">
        <v>0</v>
      </c>
      <c r="G99" s="79">
        <v>0</v>
      </c>
      <c r="H99" s="6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2">
        <f t="shared" si="1"/>
        <v>99</v>
      </c>
      <c r="B100" s="77" t="s">
        <v>238</v>
      </c>
      <c r="C100" s="78">
        <v>0</v>
      </c>
      <c r="D100" s="78">
        <v>0</v>
      </c>
      <c r="E100" s="78">
        <v>0</v>
      </c>
      <c r="F100" s="78">
        <v>0</v>
      </c>
      <c r="G100" s="79">
        <v>0</v>
      </c>
      <c r="H100" s="6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2">
        <f t="shared" si="1"/>
        <v>100</v>
      </c>
      <c r="B101" s="77" t="s">
        <v>239</v>
      </c>
      <c r="C101" s="78">
        <v>0</v>
      </c>
      <c r="D101" s="78">
        <v>0</v>
      </c>
      <c r="E101" s="78">
        <v>0</v>
      </c>
      <c r="F101" s="78">
        <v>0</v>
      </c>
      <c r="G101" s="79">
        <v>0</v>
      </c>
      <c r="H101" s="6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2">
        <f t="shared" si="1"/>
        <v>101</v>
      </c>
      <c r="B102" s="77" t="s">
        <v>240</v>
      </c>
      <c r="C102" s="78">
        <v>0</v>
      </c>
      <c r="D102" s="78">
        <v>0</v>
      </c>
      <c r="E102" s="78">
        <v>0</v>
      </c>
      <c r="F102" s="78">
        <v>0</v>
      </c>
      <c r="G102" s="79">
        <v>0</v>
      </c>
      <c r="H102" s="6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2">
        <f t="shared" si="1"/>
        <v>102</v>
      </c>
      <c r="B103" s="77" t="s">
        <v>241</v>
      </c>
      <c r="C103" s="78">
        <v>0</v>
      </c>
      <c r="D103" s="78">
        <v>0</v>
      </c>
      <c r="E103" s="78">
        <v>0</v>
      </c>
      <c r="F103" s="78">
        <v>0</v>
      </c>
      <c r="G103" s="79">
        <v>0</v>
      </c>
      <c r="H103" s="6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2">
        <f t="shared" si="1"/>
        <v>103</v>
      </c>
      <c r="B104" s="77" t="s">
        <v>242</v>
      </c>
      <c r="C104" s="78">
        <v>0</v>
      </c>
      <c r="D104" s="78">
        <v>0</v>
      </c>
      <c r="E104" s="78">
        <v>0</v>
      </c>
      <c r="F104" s="78">
        <v>0</v>
      </c>
      <c r="G104" s="79">
        <v>0</v>
      </c>
      <c r="H104" s="6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2">
        <f t="shared" si="1"/>
        <v>104</v>
      </c>
      <c r="B105" s="77" t="s">
        <v>243</v>
      </c>
      <c r="C105" s="78">
        <v>0</v>
      </c>
      <c r="D105" s="78">
        <v>0</v>
      </c>
      <c r="E105" s="78">
        <v>0</v>
      </c>
      <c r="F105" s="78">
        <v>0</v>
      </c>
      <c r="G105" s="79">
        <v>0</v>
      </c>
      <c r="H105" s="6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2">
        <f t="shared" si="1"/>
        <v>105</v>
      </c>
      <c r="B106" s="77" t="s">
        <v>244</v>
      </c>
      <c r="C106" s="78">
        <v>0</v>
      </c>
      <c r="D106" s="78">
        <v>0</v>
      </c>
      <c r="E106" s="78">
        <v>0</v>
      </c>
      <c r="F106" s="78">
        <v>0</v>
      </c>
      <c r="G106" s="79">
        <v>0</v>
      </c>
      <c r="H106" s="6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2">
        <f t="shared" si="1"/>
        <v>106</v>
      </c>
      <c r="B107" s="77" t="s">
        <v>245</v>
      </c>
      <c r="C107" s="78">
        <v>0</v>
      </c>
      <c r="D107" s="78">
        <v>0</v>
      </c>
      <c r="E107" s="78">
        <v>0</v>
      </c>
      <c r="F107" s="78">
        <v>0</v>
      </c>
      <c r="G107" s="79">
        <v>0</v>
      </c>
      <c r="H107" s="6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2">
        <f t="shared" si="1"/>
        <v>107</v>
      </c>
      <c r="B108" s="77" t="s">
        <v>246</v>
      </c>
      <c r="C108" s="78">
        <v>0</v>
      </c>
      <c r="D108" s="78">
        <v>0</v>
      </c>
      <c r="E108" s="78">
        <v>0</v>
      </c>
      <c r="F108" s="78">
        <v>0</v>
      </c>
      <c r="G108" s="79">
        <v>0</v>
      </c>
      <c r="H108" s="6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2">
        <f t="shared" si="1"/>
        <v>108</v>
      </c>
      <c r="B109" s="77" t="s">
        <v>247</v>
      </c>
      <c r="C109" s="78">
        <v>0</v>
      </c>
      <c r="D109" s="78">
        <v>0</v>
      </c>
      <c r="E109" s="78">
        <v>0</v>
      </c>
      <c r="F109" s="78">
        <v>0</v>
      </c>
      <c r="G109" s="79">
        <v>0</v>
      </c>
      <c r="H109" s="6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2">
        <f t="shared" si="1"/>
        <v>109</v>
      </c>
      <c r="B110" s="77" t="s">
        <v>248</v>
      </c>
      <c r="C110" s="78">
        <v>0</v>
      </c>
      <c r="D110" s="78">
        <v>0</v>
      </c>
      <c r="E110" s="78">
        <v>0</v>
      </c>
      <c r="F110" s="78">
        <v>0</v>
      </c>
      <c r="G110" s="79">
        <v>0</v>
      </c>
      <c r="H110" s="6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2">
        <f t="shared" si="1"/>
        <v>110</v>
      </c>
      <c r="B111" s="77" t="s">
        <v>249</v>
      </c>
      <c r="C111" s="78">
        <v>0</v>
      </c>
      <c r="D111" s="78">
        <v>0</v>
      </c>
      <c r="E111" s="78">
        <v>0</v>
      </c>
      <c r="F111" s="78">
        <v>0</v>
      </c>
      <c r="G111" s="79">
        <v>0</v>
      </c>
      <c r="H111" s="6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2">
        <f t="shared" si="1"/>
        <v>111</v>
      </c>
      <c r="B112" s="77" t="s">
        <v>250</v>
      </c>
      <c r="C112" s="78">
        <v>0</v>
      </c>
      <c r="D112" s="78">
        <v>0</v>
      </c>
      <c r="E112" s="78">
        <v>0</v>
      </c>
      <c r="F112" s="78">
        <v>0</v>
      </c>
      <c r="G112" s="79">
        <v>0</v>
      </c>
      <c r="H112" s="6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2">
        <f t="shared" si="1"/>
        <v>112</v>
      </c>
      <c r="B113" s="77" t="s">
        <v>251</v>
      </c>
      <c r="C113" s="78">
        <v>0</v>
      </c>
      <c r="D113" s="78">
        <v>0</v>
      </c>
      <c r="E113" s="78">
        <v>0</v>
      </c>
      <c r="F113" s="78">
        <v>0</v>
      </c>
      <c r="G113" s="79">
        <v>0</v>
      </c>
      <c r="H113" s="6"/>
      <c r="I113" s="7"/>
      <c r="J113" s="7"/>
      <c r="K113" s="7"/>
      <c r="L113" s="7"/>
      <c r="M113" s="7"/>
      <c r="N113" s="7"/>
      <c r="O113" s="7"/>
      <c r="P113" s="7"/>
      <c r="Q113" s="7"/>
    </row>
    <row r="114" spans="1:7" ht="15">
      <c r="A114" s="2">
        <f t="shared" si="1"/>
        <v>113</v>
      </c>
      <c r="B114" s="80" t="s">
        <v>2</v>
      </c>
      <c r="C114" s="81">
        <v>134.42150787198653</v>
      </c>
      <c r="D114" s="81">
        <v>139.58099303202124</v>
      </c>
      <c r="E114" s="81">
        <v>143.59733217377834</v>
      </c>
      <c r="F114" s="81">
        <v>151.54141459713628</v>
      </c>
      <c r="G114" s="82">
        <v>157.11564160451937</v>
      </c>
    </row>
    <row r="115" spans="1:7" ht="15">
      <c r="A115" s="2">
        <f t="shared" si="1"/>
        <v>114</v>
      </c>
      <c r="B115" s="80" t="s">
        <v>3</v>
      </c>
      <c r="C115" s="81">
        <v>134.35285020878192</v>
      </c>
      <c r="D115" s="81">
        <v>139.48069678875422</v>
      </c>
      <c r="E115" s="81">
        <v>143.47231037518057</v>
      </c>
      <c r="F115" s="81">
        <v>151.36687533020225</v>
      </c>
      <c r="G115" s="82">
        <v>156.90601031844693</v>
      </c>
    </row>
    <row r="116" spans="1:7" ht="15">
      <c r="A116" s="2">
        <f t="shared" si="1"/>
        <v>115</v>
      </c>
      <c r="B116" s="80" t="s">
        <v>4</v>
      </c>
      <c r="C116" s="81">
        <v>134.31682193007057</v>
      </c>
      <c r="D116" s="81">
        <v>139.30307718475623</v>
      </c>
      <c r="E116" s="81">
        <v>143.18354734035955</v>
      </c>
      <c r="F116" s="81">
        <v>150.85694140792782</v>
      </c>
      <c r="G116" s="82">
        <v>156.2397084980544</v>
      </c>
    </row>
    <row r="117" spans="1:7" ht="15">
      <c r="A117" s="2">
        <f t="shared" si="1"/>
        <v>116</v>
      </c>
      <c r="B117" s="80" t="s">
        <v>5</v>
      </c>
      <c r="C117" s="81">
        <v>134.52075558315363</v>
      </c>
      <c r="D117" s="81">
        <v>139.7339588108586</v>
      </c>
      <c r="E117" s="81">
        <v>143.79279535889953</v>
      </c>
      <c r="F117" s="81">
        <v>151.82095668705776</v>
      </c>
      <c r="G117" s="82">
        <v>157.45422033667833</v>
      </c>
    </row>
    <row r="118" spans="1:7" ht="15">
      <c r="A118" s="2">
        <f t="shared" si="1"/>
        <v>117</v>
      </c>
      <c r="B118" s="80" t="s">
        <v>6</v>
      </c>
      <c r="C118" s="81">
        <v>136.5104682584003</v>
      </c>
      <c r="D118" s="81">
        <v>141.6737665996318</v>
      </c>
      <c r="E118" s="81">
        <v>145.6923802987883</v>
      </c>
      <c r="F118" s="81">
        <v>153.63979547992378</v>
      </c>
      <c r="G118" s="82">
        <v>159.2156219125157</v>
      </c>
    </row>
    <row r="119" spans="1:7" ht="15">
      <c r="A119" s="2">
        <f t="shared" si="1"/>
        <v>118</v>
      </c>
      <c r="B119" s="80" t="s">
        <v>7</v>
      </c>
      <c r="C119" s="81">
        <v>137.2133595826931</v>
      </c>
      <c r="D119" s="81">
        <v>142.69858128642153</v>
      </c>
      <c r="E119" s="81">
        <v>146.97012174042763</v>
      </c>
      <c r="F119" s="81">
        <v>155.42065452830494</v>
      </c>
      <c r="G119" s="82">
        <v>161.35168990166937</v>
      </c>
    </row>
    <row r="120" spans="1:7" ht="15">
      <c r="A120" s="2">
        <f t="shared" si="1"/>
        <v>119</v>
      </c>
      <c r="B120" s="80" t="s">
        <v>8</v>
      </c>
      <c r="C120" s="81">
        <v>137.27114078439996</v>
      </c>
      <c r="D120" s="81">
        <v>142.78767124552465</v>
      </c>
      <c r="E120" s="81">
        <v>147.08348105781295</v>
      </c>
      <c r="F120" s="81">
        <v>155.5829062308468</v>
      </c>
      <c r="G120" s="82">
        <v>161.54870516912578</v>
      </c>
    </row>
    <row r="121" spans="1:7" ht="15">
      <c r="A121" s="2">
        <f t="shared" si="1"/>
        <v>120</v>
      </c>
      <c r="B121" s="80" t="s">
        <v>9</v>
      </c>
      <c r="C121" s="81">
        <v>140.9521432225485</v>
      </c>
      <c r="D121" s="81">
        <v>146.62582357166445</v>
      </c>
      <c r="E121" s="81">
        <v>151.04452617681974</v>
      </c>
      <c r="F121" s="81">
        <v>159.78776661840757</v>
      </c>
      <c r="G121" s="82">
        <v>165.9244098583968</v>
      </c>
    </row>
    <row r="122" spans="1:7" ht="15">
      <c r="A122" s="2">
        <f t="shared" si="1"/>
        <v>121</v>
      </c>
      <c r="B122" s="80" t="s">
        <v>10</v>
      </c>
      <c r="C122" s="81">
        <v>141.45449978797635</v>
      </c>
      <c r="D122" s="81">
        <v>148.26642357326116</v>
      </c>
      <c r="E122" s="81">
        <v>153.57668409767345</v>
      </c>
      <c r="F122" s="81">
        <v>164.0953957263391</v>
      </c>
      <c r="G122" s="82">
        <v>171.4870471828057</v>
      </c>
    </row>
    <row r="123" spans="1:7" ht="15">
      <c r="A123" s="2">
        <f t="shared" si="1"/>
        <v>122</v>
      </c>
      <c r="B123" s="80" t="s">
        <v>11</v>
      </c>
      <c r="C123" s="81">
        <v>145.43052624425164</v>
      </c>
      <c r="D123" s="81">
        <v>151.7459748061558</v>
      </c>
      <c r="E123" s="81">
        <v>156.6667751197322</v>
      </c>
      <c r="F123" s="81">
        <v>166.40741267185385</v>
      </c>
      <c r="G123" s="82">
        <v>173.24815536286133</v>
      </c>
    </row>
    <row r="124" spans="1:7" ht="15">
      <c r="A124" s="2">
        <f t="shared" si="1"/>
        <v>123</v>
      </c>
      <c r="B124" s="80" t="s">
        <v>12</v>
      </c>
      <c r="C124" s="81">
        <v>147.48542739441527</v>
      </c>
      <c r="D124" s="81">
        <v>153.603958345346</v>
      </c>
      <c r="E124" s="81">
        <v>158.4398038745732</v>
      </c>
      <c r="F124" s="81">
        <v>167.98610842104193</v>
      </c>
      <c r="G124" s="82">
        <v>174.4988666150311</v>
      </c>
    </row>
    <row r="125" spans="1:7" ht="15">
      <c r="A125" s="2">
        <f t="shared" si="1"/>
        <v>124</v>
      </c>
      <c r="B125" s="80" t="s">
        <v>13</v>
      </c>
      <c r="C125" s="81">
        <v>152.04452310699426</v>
      </c>
      <c r="D125" s="81">
        <v>157.83867442786823</v>
      </c>
      <c r="E125" s="81">
        <v>162.56792768940437</v>
      </c>
      <c r="F125" s="81">
        <v>171.94692595413727</v>
      </c>
      <c r="G125" s="82">
        <v>177.98945287166623</v>
      </c>
    </row>
    <row r="126" spans="1:7" ht="15">
      <c r="A126" s="2">
        <f t="shared" si="1"/>
        <v>125</v>
      </c>
      <c r="B126" s="80" t="s">
        <v>14</v>
      </c>
      <c r="C126" s="81">
        <v>149.06898126897323</v>
      </c>
      <c r="D126" s="81">
        <v>155.88407574464017</v>
      </c>
      <c r="E126" s="81">
        <v>161.04258071506607</v>
      </c>
      <c r="F126" s="81">
        <v>171.25531611075573</v>
      </c>
      <c r="G126" s="82">
        <v>178.72083865568234</v>
      </c>
    </row>
    <row r="127" spans="1:7" ht="15">
      <c r="A127" s="2">
        <f t="shared" si="1"/>
        <v>126</v>
      </c>
      <c r="B127" s="80" t="s">
        <v>15</v>
      </c>
      <c r="C127" s="81">
        <v>149.38724878718037</v>
      </c>
      <c r="D127" s="81">
        <v>156.3192154895185</v>
      </c>
      <c r="E127" s="81">
        <v>161.53173105010657</v>
      </c>
      <c r="F127" s="81">
        <v>171.83996430077386</v>
      </c>
      <c r="G127" s="82">
        <v>179.450291346573</v>
      </c>
    </row>
    <row r="128" spans="1:7" ht="15">
      <c r="A128" s="2">
        <f t="shared" si="1"/>
        <v>127</v>
      </c>
      <c r="B128" s="80" t="s">
        <v>16</v>
      </c>
      <c r="C128" s="81">
        <v>150.79220961143997</v>
      </c>
      <c r="D128" s="81">
        <v>158.18351617274192</v>
      </c>
      <c r="E128" s="81">
        <v>163.68715562113977</v>
      </c>
      <c r="F128" s="81">
        <v>174.5897364272554</v>
      </c>
      <c r="G128" s="82">
        <v>182.85098877287447</v>
      </c>
    </row>
    <row r="129" spans="1:7" ht="15">
      <c r="A129" s="2">
        <f t="shared" si="1"/>
        <v>128</v>
      </c>
      <c r="B129" s="80" t="s">
        <v>17</v>
      </c>
      <c r="C129" s="81">
        <v>151.15847671459414</v>
      </c>
      <c r="D129" s="81">
        <v>158.70263677359168</v>
      </c>
      <c r="E129" s="81">
        <v>164.2740230554436</v>
      </c>
      <c r="F129" s="81">
        <v>175.31937348476762</v>
      </c>
      <c r="G129" s="82">
        <v>183.79056868650213</v>
      </c>
    </row>
    <row r="130" spans="1:7" ht="15">
      <c r="A130" s="2">
        <f t="shared" si="1"/>
        <v>129</v>
      </c>
      <c r="B130" s="80" t="s">
        <v>18</v>
      </c>
      <c r="C130" s="81">
        <v>151.6198781302559</v>
      </c>
      <c r="D130" s="81">
        <v>159.35070143206121</v>
      </c>
      <c r="E130" s="81">
        <v>164.98910888011025</v>
      </c>
      <c r="F130" s="81">
        <v>176.2291139011202</v>
      </c>
      <c r="G130" s="82">
        <v>184.9966254874739</v>
      </c>
    </row>
    <row r="131" spans="1:7" ht="15">
      <c r="A131" s="2">
        <f t="shared" si="1"/>
        <v>130</v>
      </c>
      <c r="B131" s="80" t="s">
        <v>19</v>
      </c>
      <c r="C131" s="81">
        <v>155.69724827859196</v>
      </c>
      <c r="D131" s="81">
        <v>163.0514330454202</v>
      </c>
      <c r="E131" s="81">
        <v>168.59277993964682</v>
      </c>
      <c r="F131" s="81">
        <v>179.71596671000765</v>
      </c>
      <c r="G131" s="82">
        <v>187.99069677483575</v>
      </c>
    </row>
    <row r="132" spans="1:7" ht="15">
      <c r="A132" s="2">
        <f aca="true" t="shared" si="2" ref="A132:A195">A131+1</f>
        <v>131</v>
      </c>
      <c r="B132" s="80" t="s">
        <v>20</v>
      </c>
      <c r="C132" s="81">
        <v>152.39435791980623</v>
      </c>
      <c r="D132" s="81">
        <v>160.34249304528092</v>
      </c>
      <c r="E132" s="81">
        <v>166.0724695528675</v>
      </c>
      <c r="F132" s="81">
        <v>177.45439928579145</v>
      </c>
      <c r="G132" s="82">
        <v>186.46877255716458</v>
      </c>
    </row>
    <row r="133" spans="1:7" ht="15">
      <c r="A133" s="2">
        <f t="shared" si="2"/>
        <v>132</v>
      </c>
      <c r="B133" s="80" t="s">
        <v>21</v>
      </c>
      <c r="C133" s="81">
        <v>157.92425604865565</v>
      </c>
      <c r="D133" s="81">
        <v>165.5240375393745</v>
      </c>
      <c r="E133" s="81">
        <v>171.15432355328292</v>
      </c>
      <c r="F133" s="81">
        <v>182.51315149070325</v>
      </c>
      <c r="G133" s="82">
        <v>191.1308132478258</v>
      </c>
    </row>
    <row r="134" spans="1:7" ht="15">
      <c r="A134" s="2">
        <f t="shared" si="2"/>
        <v>133</v>
      </c>
      <c r="B134" s="80" t="s">
        <v>22</v>
      </c>
      <c r="C134" s="81">
        <v>157.5342053673746</v>
      </c>
      <c r="D134" s="81">
        <v>165.105248049641</v>
      </c>
      <c r="E134" s="81">
        <v>170.7340835425784</v>
      </c>
      <c r="F134" s="81">
        <v>182.1359538901131</v>
      </c>
      <c r="G134" s="82">
        <v>190.76584526573976</v>
      </c>
    </row>
    <row r="135" spans="1:7" ht="15">
      <c r="A135" s="2">
        <f t="shared" si="2"/>
        <v>134</v>
      </c>
      <c r="B135" s="80" t="s">
        <v>23</v>
      </c>
      <c r="C135" s="81">
        <v>159.72445669851493</v>
      </c>
      <c r="D135" s="81">
        <v>166.8439490456152</v>
      </c>
      <c r="E135" s="81">
        <v>172.35517068064573</v>
      </c>
      <c r="F135" s="81">
        <v>183.5693371359422</v>
      </c>
      <c r="G135" s="82">
        <v>191.6148597664399</v>
      </c>
    </row>
    <row r="136" spans="1:7" ht="15">
      <c r="A136" s="2">
        <f t="shared" si="2"/>
        <v>135</v>
      </c>
      <c r="B136" s="80" t="s">
        <v>24</v>
      </c>
      <c r="C136" s="81">
        <v>159.78023999993982</v>
      </c>
      <c r="D136" s="81">
        <v>166.86624484808547</v>
      </c>
      <c r="E136" s="81">
        <v>172.33088261551097</v>
      </c>
      <c r="F136" s="81">
        <v>183.52613174797236</v>
      </c>
      <c r="G136" s="82">
        <v>191.57948416224403</v>
      </c>
    </row>
    <row r="137" spans="1:7" ht="15">
      <c r="A137" s="2">
        <f t="shared" si="2"/>
        <v>136</v>
      </c>
      <c r="B137" s="80" t="s">
        <v>25</v>
      </c>
      <c r="C137" s="81">
        <v>170.03355674479045</v>
      </c>
      <c r="D137" s="81">
        <v>177.0182669062206</v>
      </c>
      <c r="E137" s="81">
        <v>182.73012836427708</v>
      </c>
      <c r="F137" s="81">
        <v>194.83267432559364</v>
      </c>
      <c r="G137" s="82">
        <v>203.04949222213472</v>
      </c>
    </row>
    <row r="138" spans="1:7" ht="15">
      <c r="A138" s="2">
        <f t="shared" si="2"/>
        <v>137</v>
      </c>
      <c r="B138" s="80" t="s">
        <v>26</v>
      </c>
      <c r="C138" s="81">
        <v>159.0614618692332</v>
      </c>
      <c r="D138" s="81">
        <v>167.09602803179695</v>
      </c>
      <c r="E138" s="81">
        <v>173.17343185953882</v>
      </c>
      <c r="F138" s="81">
        <v>185.6906885451497</v>
      </c>
      <c r="G138" s="82">
        <v>195.26374537910087</v>
      </c>
    </row>
    <row r="139" spans="1:7" ht="15">
      <c r="A139" s="2">
        <f t="shared" si="2"/>
        <v>138</v>
      </c>
      <c r="B139" s="80" t="s">
        <v>27</v>
      </c>
      <c r="C139" s="81">
        <v>161.2271944995111</v>
      </c>
      <c r="D139" s="81">
        <v>169.12038964987798</v>
      </c>
      <c r="E139" s="81">
        <v>175.14028511782715</v>
      </c>
      <c r="F139" s="81">
        <v>187.5687688067303</v>
      </c>
      <c r="G139" s="82">
        <v>196.92836125313593</v>
      </c>
    </row>
    <row r="140" spans="1:7" ht="15">
      <c r="A140" s="2">
        <f t="shared" si="2"/>
        <v>139</v>
      </c>
      <c r="B140" s="80" t="s">
        <v>28</v>
      </c>
      <c r="C140" s="81">
        <v>161.179671940299</v>
      </c>
      <c r="D140" s="81">
        <v>169.0224666950214</v>
      </c>
      <c r="E140" s="81">
        <v>175.02266598610228</v>
      </c>
      <c r="F140" s="81">
        <v>187.37939080752182</v>
      </c>
      <c r="G140" s="82">
        <v>196.6409167141354</v>
      </c>
    </row>
    <row r="141" spans="1:7" ht="15">
      <c r="A141" s="2">
        <f t="shared" si="2"/>
        <v>140</v>
      </c>
      <c r="B141" s="80" t="s">
        <v>29</v>
      </c>
      <c r="C141" s="81">
        <v>161.44018196943478</v>
      </c>
      <c r="D141" s="81">
        <v>169.34453268723033</v>
      </c>
      <c r="E141" s="81">
        <v>175.35251094246115</v>
      </c>
      <c r="F141" s="81">
        <v>187.7733559198649</v>
      </c>
      <c r="G141" s="82">
        <v>197.1572214849363</v>
      </c>
    </row>
    <row r="142" spans="1:7" ht="15">
      <c r="A142" s="2">
        <f t="shared" si="2"/>
        <v>141</v>
      </c>
      <c r="B142" s="80" t="s">
        <v>30</v>
      </c>
      <c r="C142" s="81">
        <v>162.40964217736285</v>
      </c>
      <c r="D142" s="81">
        <v>170.62162673726124</v>
      </c>
      <c r="E142" s="81">
        <v>176.73240495885673</v>
      </c>
      <c r="F142" s="81">
        <v>189.42558901658631</v>
      </c>
      <c r="G142" s="82">
        <v>199.26488729489256</v>
      </c>
    </row>
    <row r="143" spans="1:7" ht="15">
      <c r="A143" s="2">
        <f t="shared" si="2"/>
        <v>142</v>
      </c>
      <c r="B143" s="80" t="s">
        <v>31</v>
      </c>
      <c r="C143" s="81">
        <v>161.87090916520316</v>
      </c>
      <c r="D143" s="81">
        <v>169.86542323416714</v>
      </c>
      <c r="E143" s="81">
        <v>175.89742276528324</v>
      </c>
      <c r="F143" s="81">
        <v>188.36274996921497</v>
      </c>
      <c r="G143" s="82">
        <v>197.85103964065925</v>
      </c>
    </row>
    <row r="144" spans="1:7" ht="15">
      <c r="A144" s="2">
        <f t="shared" si="2"/>
        <v>143</v>
      </c>
      <c r="B144" s="80" t="s">
        <v>32</v>
      </c>
      <c r="C144" s="81">
        <v>161.1757837309089</v>
      </c>
      <c r="D144" s="81">
        <v>169.01390309060426</v>
      </c>
      <c r="E144" s="81">
        <v>175.00334690166434</v>
      </c>
      <c r="F144" s="81">
        <v>187.36598062104935</v>
      </c>
      <c r="G144" s="82">
        <v>196.641894749314</v>
      </c>
    </row>
    <row r="145" spans="1:7" ht="15">
      <c r="A145" s="2">
        <f t="shared" si="2"/>
        <v>144</v>
      </c>
      <c r="B145" s="80" t="s">
        <v>33</v>
      </c>
      <c r="C145" s="81">
        <v>164.49545050351125</v>
      </c>
      <c r="D145" s="81">
        <v>172.11430022022736</v>
      </c>
      <c r="E145" s="81">
        <v>178.04638680481708</v>
      </c>
      <c r="F145" s="81">
        <v>190.4187605098447</v>
      </c>
      <c r="G145" s="82">
        <v>199.4526700491903</v>
      </c>
    </row>
    <row r="146" spans="1:7" ht="15">
      <c r="A146" s="2">
        <f t="shared" si="2"/>
        <v>145</v>
      </c>
      <c r="B146" s="80" t="s">
        <v>34</v>
      </c>
      <c r="C146" s="81">
        <v>164.4375593859255</v>
      </c>
      <c r="D146" s="81">
        <v>171.81159542061366</v>
      </c>
      <c r="E146" s="81">
        <v>177.60772994640348</v>
      </c>
      <c r="F146" s="81">
        <v>189.644240471631</v>
      </c>
      <c r="G146" s="82">
        <v>198.26690019861442</v>
      </c>
    </row>
    <row r="147" spans="1:7" ht="15">
      <c r="A147" s="2">
        <f t="shared" si="2"/>
        <v>146</v>
      </c>
      <c r="B147" s="80" t="s">
        <v>35</v>
      </c>
      <c r="C147" s="81">
        <v>165.50206471227798</v>
      </c>
      <c r="D147" s="81">
        <v>172.89880085096064</v>
      </c>
      <c r="E147" s="81">
        <v>178.75465853281258</v>
      </c>
      <c r="F147" s="81">
        <v>190.85311972046452</v>
      </c>
      <c r="G147" s="82">
        <v>199.45491953010114</v>
      </c>
    </row>
    <row r="148" spans="1:7" ht="15">
      <c r="A148" s="2">
        <f t="shared" si="2"/>
        <v>147</v>
      </c>
      <c r="B148" s="80" t="s">
        <v>36</v>
      </c>
      <c r="C148" s="81">
        <v>165.67962627442523</v>
      </c>
      <c r="D148" s="81">
        <v>172.9985854589514</v>
      </c>
      <c r="E148" s="81">
        <v>178.78875103476182</v>
      </c>
      <c r="F148" s="81">
        <v>190.75957549287622</v>
      </c>
      <c r="G148" s="82">
        <v>199.2405342189446</v>
      </c>
    </row>
    <row r="149" spans="1:7" ht="15">
      <c r="A149" s="2">
        <f t="shared" si="2"/>
        <v>148</v>
      </c>
      <c r="B149" s="80" t="s">
        <v>37</v>
      </c>
      <c r="C149" s="81">
        <v>165.56168392292594</v>
      </c>
      <c r="D149" s="81">
        <v>172.92970429298762</v>
      </c>
      <c r="E149" s="81">
        <v>178.78051201345744</v>
      </c>
      <c r="F149" s="81">
        <v>190.80454867921674</v>
      </c>
      <c r="G149" s="82">
        <v>199.31105055532413</v>
      </c>
    </row>
    <row r="150" spans="1:7" ht="15">
      <c r="A150" s="2">
        <f t="shared" si="2"/>
        <v>149</v>
      </c>
      <c r="B150" s="80" t="s">
        <v>38</v>
      </c>
      <c r="C150" s="81">
        <v>165.49256020043555</v>
      </c>
      <c r="D150" s="81">
        <v>172.84853621633843</v>
      </c>
      <c r="E150" s="81">
        <v>178.7077813426324</v>
      </c>
      <c r="F150" s="81">
        <v>190.71051383505016</v>
      </c>
      <c r="G150" s="82">
        <v>199.17216955995806</v>
      </c>
    </row>
    <row r="151" spans="1:7" ht="15">
      <c r="A151" s="2">
        <f t="shared" si="2"/>
        <v>150</v>
      </c>
      <c r="B151" s="80" t="s">
        <v>39</v>
      </c>
      <c r="C151" s="81">
        <v>166.00277967706793</v>
      </c>
      <c r="D151" s="81">
        <v>173.29123733164067</v>
      </c>
      <c r="E151" s="81">
        <v>179.08251475989113</v>
      </c>
      <c r="F151" s="81">
        <v>190.89645751821087</v>
      </c>
      <c r="G151" s="82">
        <v>199.182243322298</v>
      </c>
    </row>
    <row r="152" spans="1:7" ht="15">
      <c r="A152" s="2">
        <f t="shared" si="2"/>
        <v>151</v>
      </c>
      <c r="B152" s="80" t="s">
        <v>40</v>
      </c>
      <c r="C152" s="81">
        <v>166.24687282211224</v>
      </c>
      <c r="D152" s="81">
        <v>173.53064592469312</v>
      </c>
      <c r="E152" s="81">
        <v>179.31263914804848</v>
      </c>
      <c r="F152" s="81">
        <v>191.0634306936788</v>
      </c>
      <c r="G152" s="82">
        <v>199.30498673721658</v>
      </c>
    </row>
    <row r="153" spans="1:7" ht="15">
      <c r="A153" s="2">
        <f t="shared" si="2"/>
        <v>152</v>
      </c>
      <c r="B153" s="80" t="s">
        <v>41</v>
      </c>
      <c r="C153" s="81">
        <v>166.3846882438275</v>
      </c>
      <c r="D153" s="81">
        <v>173.82106381362144</v>
      </c>
      <c r="E153" s="81">
        <v>179.68424741929525</v>
      </c>
      <c r="F153" s="81">
        <v>191.62011697114488</v>
      </c>
      <c r="G153" s="82">
        <v>200.09171823490973</v>
      </c>
    </row>
    <row r="154" spans="1:7" ht="15">
      <c r="A154" s="2">
        <f t="shared" si="2"/>
        <v>153</v>
      </c>
      <c r="B154" s="80" t="s">
        <v>42</v>
      </c>
      <c r="C154" s="81">
        <v>167.09795865527548</v>
      </c>
      <c r="D154" s="81">
        <v>174.71018935049426</v>
      </c>
      <c r="E154" s="81">
        <v>180.61412040996078</v>
      </c>
      <c r="F154" s="81">
        <v>192.69424019981622</v>
      </c>
      <c r="G154" s="82">
        <v>201.44698158194288</v>
      </c>
    </row>
    <row r="155" spans="1:7" ht="15">
      <c r="A155" s="2">
        <f t="shared" si="2"/>
        <v>154</v>
      </c>
      <c r="B155" s="80" t="s">
        <v>43</v>
      </c>
      <c r="C155" s="81">
        <v>166.9497746751867</v>
      </c>
      <c r="D155" s="81">
        <v>174.53780027027142</v>
      </c>
      <c r="E155" s="81">
        <v>180.4499081922386</v>
      </c>
      <c r="F155" s="81">
        <v>192.50453512288885</v>
      </c>
      <c r="G155" s="82">
        <v>201.19709359380192</v>
      </c>
    </row>
    <row r="156" spans="1:7" ht="15">
      <c r="A156" s="2">
        <f t="shared" si="2"/>
        <v>155</v>
      </c>
      <c r="B156" s="80" t="s">
        <v>44</v>
      </c>
      <c r="C156" s="81">
        <v>166.71777818157818</v>
      </c>
      <c r="D156" s="81">
        <v>174.35349660998997</v>
      </c>
      <c r="E156" s="81">
        <v>180.32632287267262</v>
      </c>
      <c r="F156" s="81">
        <v>192.46234209715846</v>
      </c>
      <c r="G156" s="82">
        <v>201.20403764357022</v>
      </c>
    </row>
    <row r="157" spans="1:7" ht="15">
      <c r="A157" s="2">
        <f t="shared" si="2"/>
        <v>156</v>
      </c>
      <c r="B157" s="80" t="s">
        <v>45</v>
      </c>
      <c r="C157" s="81">
        <v>169.84303448467625</v>
      </c>
      <c r="D157" s="81">
        <v>177.3928315168128</v>
      </c>
      <c r="E157" s="81">
        <v>183.32532662747423</v>
      </c>
      <c r="F157" s="81">
        <v>195.5339289547871</v>
      </c>
      <c r="G157" s="82">
        <v>204.2346752516034</v>
      </c>
    </row>
    <row r="158" spans="1:7" ht="15">
      <c r="A158" s="2">
        <f t="shared" si="2"/>
        <v>157</v>
      </c>
      <c r="B158" s="80" t="s">
        <v>46</v>
      </c>
      <c r="C158" s="81">
        <v>169.61665429352013</v>
      </c>
      <c r="D158" s="81">
        <v>177.03948975195001</v>
      </c>
      <c r="E158" s="81">
        <v>182.9147960831688</v>
      </c>
      <c r="F158" s="81">
        <v>194.97756975503984</v>
      </c>
      <c r="G158" s="82">
        <v>203.47435070373334</v>
      </c>
    </row>
    <row r="159" spans="1:7" ht="15">
      <c r="A159" s="2">
        <f t="shared" si="2"/>
        <v>158</v>
      </c>
      <c r="B159" s="80" t="s">
        <v>47</v>
      </c>
      <c r="C159" s="81">
        <v>171.17480464672533</v>
      </c>
      <c r="D159" s="81">
        <v>178.39889496256197</v>
      </c>
      <c r="E159" s="81">
        <v>184.20299441048746</v>
      </c>
      <c r="F159" s="81">
        <v>196.16069140511843</v>
      </c>
      <c r="G159" s="82">
        <v>204.39007590621566</v>
      </c>
    </row>
    <row r="160" spans="1:7" ht="15">
      <c r="A160" s="2">
        <f t="shared" si="2"/>
        <v>159</v>
      </c>
      <c r="B160" s="80" t="s">
        <v>48</v>
      </c>
      <c r="C160" s="81">
        <v>171.3282006201159</v>
      </c>
      <c r="D160" s="81">
        <v>178.58315255602741</v>
      </c>
      <c r="E160" s="81">
        <v>184.3890341459725</v>
      </c>
      <c r="F160" s="81">
        <v>196.3723558099883</v>
      </c>
      <c r="G160" s="82">
        <v>204.65722888891634</v>
      </c>
    </row>
    <row r="161" spans="1:7" ht="15">
      <c r="A161" s="2">
        <f t="shared" si="2"/>
        <v>160</v>
      </c>
      <c r="B161" s="80" t="s">
        <v>49</v>
      </c>
      <c r="C161" s="81">
        <v>171.38949159930942</v>
      </c>
      <c r="D161" s="81">
        <v>178.63357598847938</v>
      </c>
      <c r="E161" s="81">
        <v>184.42543803184643</v>
      </c>
      <c r="F161" s="81">
        <v>196.3885398398841</v>
      </c>
      <c r="G161" s="82">
        <v>204.6604950250398</v>
      </c>
    </row>
    <row r="162" spans="1:7" ht="15">
      <c r="A162" s="2">
        <f t="shared" si="2"/>
        <v>161</v>
      </c>
      <c r="B162" s="80" t="s">
        <v>50</v>
      </c>
      <c r="C162" s="81">
        <v>171.4953307779189</v>
      </c>
      <c r="D162" s="81">
        <v>178.80502907916292</v>
      </c>
      <c r="E162" s="81">
        <v>184.6262650187346</v>
      </c>
      <c r="F162" s="81">
        <v>196.66523704271995</v>
      </c>
      <c r="G162" s="82">
        <v>205.04251412497558</v>
      </c>
    </row>
    <row r="163" spans="1:7" ht="15">
      <c r="A163" s="2">
        <f t="shared" si="2"/>
        <v>162</v>
      </c>
      <c r="B163" s="80" t="s">
        <v>51</v>
      </c>
      <c r="C163" s="81">
        <v>171.47159039494028</v>
      </c>
      <c r="D163" s="81">
        <v>178.81936461197043</v>
      </c>
      <c r="E163" s="81">
        <v>184.66753680331237</v>
      </c>
      <c r="F163" s="81">
        <v>196.75880550995416</v>
      </c>
      <c r="G163" s="82">
        <v>205.19231073662672</v>
      </c>
    </row>
    <row r="164" spans="1:7" ht="15">
      <c r="A164" s="2">
        <f t="shared" si="2"/>
        <v>163</v>
      </c>
      <c r="B164" s="80" t="s">
        <v>52</v>
      </c>
      <c r="C164" s="81">
        <v>171.51135396704854</v>
      </c>
      <c r="D164" s="81">
        <v>178.9555004485133</v>
      </c>
      <c r="E164" s="81">
        <v>184.86025285682007</v>
      </c>
      <c r="F164" s="81">
        <v>197.0741917033741</v>
      </c>
      <c r="G164" s="82">
        <v>205.6557476634766</v>
      </c>
    </row>
    <row r="165" spans="1:7" ht="15">
      <c r="A165" s="2">
        <f t="shared" si="2"/>
        <v>164</v>
      </c>
      <c r="B165" s="80" t="s">
        <v>53</v>
      </c>
      <c r="C165" s="81">
        <v>171.68198222636414</v>
      </c>
      <c r="D165" s="81">
        <v>179.36107005630703</v>
      </c>
      <c r="E165" s="81">
        <v>185.39519814852486</v>
      </c>
      <c r="F165" s="81">
        <v>197.90103327867774</v>
      </c>
      <c r="G165" s="82">
        <v>206.84774687288632</v>
      </c>
    </row>
    <row r="166" spans="1:7" ht="15">
      <c r="A166" s="2">
        <f t="shared" si="2"/>
        <v>165</v>
      </c>
      <c r="B166" s="80" t="s">
        <v>54</v>
      </c>
      <c r="C166" s="81">
        <v>171.86673294962554</v>
      </c>
      <c r="D166" s="81">
        <v>179.64830510263758</v>
      </c>
      <c r="E166" s="81">
        <v>185.72842116040428</v>
      </c>
      <c r="F166" s="81">
        <v>198.35395205512566</v>
      </c>
      <c r="G166" s="82">
        <v>207.46572323978845</v>
      </c>
    </row>
    <row r="167" spans="1:7" ht="15">
      <c r="A167" s="2">
        <f t="shared" si="2"/>
        <v>166</v>
      </c>
      <c r="B167" s="80" t="s">
        <v>55</v>
      </c>
      <c r="C167" s="81">
        <v>171.90813811391467</v>
      </c>
      <c r="D167" s="81">
        <v>179.7648561824729</v>
      </c>
      <c r="E167" s="81">
        <v>185.8878826216983</v>
      </c>
      <c r="F167" s="81">
        <v>198.60805528811156</v>
      </c>
      <c r="G167" s="82">
        <v>207.83586570202326</v>
      </c>
    </row>
    <row r="168" spans="1:7" ht="15">
      <c r="A168" s="2">
        <f t="shared" si="2"/>
        <v>167</v>
      </c>
      <c r="B168" s="80" t="s">
        <v>56</v>
      </c>
      <c r="C168" s="81">
        <v>171.95473054320053</v>
      </c>
      <c r="D168" s="81">
        <v>179.86041264867794</v>
      </c>
      <c r="E168" s="81">
        <v>186.00912097376116</v>
      </c>
      <c r="F168" s="81">
        <v>198.7890564394424</v>
      </c>
      <c r="G168" s="82">
        <v>208.09360273951629</v>
      </c>
    </row>
    <row r="169" spans="1:7" ht="15">
      <c r="A169" s="2">
        <f t="shared" si="2"/>
        <v>168</v>
      </c>
      <c r="B169" s="80" t="s">
        <v>57</v>
      </c>
      <c r="C169" s="81">
        <v>178.6171027864008</v>
      </c>
      <c r="D169" s="81">
        <v>186.9431053030245</v>
      </c>
      <c r="E169" s="81">
        <v>193.4907174059546</v>
      </c>
      <c r="F169" s="81">
        <v>207.24585455911347</v>
      </c>
      <c r="G169" s="82">
        <v>217.25531590669934</v>
      </c>
    </row>
    <row r="170" spans="1:7" ht="15">
      <c r="A170" s="2">
        <f t="shared" si="2"/>
        <v>169</v>
      </c>
      <c r="B170" s="80" t="s">
        <v>58</v>
      </c>
      <c r="C170" s="81">
        <v>179.969774542603</v>
      </c>
      <c r="D170" s="81">
        <v>188.54761713325337</v>
      </c>
      <c r="E170" s="81">
        <v>195.16846010330988</v>
      </c>
      <c r="F170" s="81">
        <v>209.02636031808152</v>
      </c>
      <c r="G170" s="82">
        <v>219.30903812464092</v>
      </c>
    </row>
    <row r="171" spans="1:7" ht="15">
      <c r="A171" s="2">
        <f t="shared" si="2"/>
        <v>170</v>
      </c>
      <c r="B171" s="80" t="s">
        <v>59</v>
      </c>
      <c r="C171" s="81">
        <v>183.38471981423226</v>
      </c>
      <c r="D171" s="81">
        <v>191.93911048382247</v>
      </c>
      <c r="E171" s="81">
        <v>198.62937048329704</v>
      </c>
      <c r="F171" s="81">
        <v>212.55247790138952</v>
      </c>
      <c r="G171" s="82">
        <v>222.70334746058072</v>
      </c>
    </row>
    <row r="172" spans="1:7" ht="15">
      <c r="A172" s="2">
        <f t="shared" si="2"/>
        <v>171</v>
      </c>
      <c r="B172" s="80" t="s">
        <v>60</v>
      </c>
      <c r="C172" s="81">
        <v>183.93331503577136</v>
      </c>
      <c r="D172" s="81">
        <v>192.54748684943797</v>
      </c>
      <c r="E172" s="81">
        <v>199.25278836445796</v>
      </c>
      <c r="F172" s="81">
        <v>213.1407604287589</v>
      </c>
      <c r="G172" s="82">
        <v>223.3021879193867</v>
      </c>
    </row>
    <row r="173" spans="1:7" ht="15">
      <c r="A173" s="2">
        <f t="shared" si="2"/>
        <v>172</v>
      </c>
      <c r="B173" s="80" t="s">
        <v>61</v>
      </c>
      <c r="C173" s="81">
        <v>183.98811355082591</v>
      </c>
      <c r="D173" s="81">
        <v>192.66863233748876</v>
      </c>
      <c r="E173" s="81">
        <v>199.40970119646224</v>
      </c>
      <c r="F173" s="81">
        <v>213.3794620263217</v>
      </c>
      <c r="G173" s="82">
        <v>223.644389099966</v>
      </c>
    </row>
    <row r="174" spans="1:7" ht="15">
      <c r="A174" s="2">
        <f t="shared" si="2"/>
        <v>173</v>
      </c>
      <c r="B174" s="80" t="s">
        <v>62</v>
      </c>
      <c r="C174" s="81">
        <v>184.32903166845327</v>
      </c>
      <c r="D174" s="81">
        <v>193.14077386198747</v>
      </c>
      <c r="E174" s="81">
        <v>199.9397800049471</v>
      </c>
      <c r="F174" s="81">
        <v>214.02771340675326</v>
      </c>
      <c r="G174" s="82">
        <v>224.47192675046614</v>
      </c>
    </row>
    <row r="175" spans="1:7" ht="15">
      <c r="A175" s="2">
        <f t="shared" si="2"/>
        <v>174</v>
      </c>
      <c r="B175" s="80" t="s">
        <v>63</v>
      </c>
      <c r="C175" s="81">
        <v>184.82990982656128</v>
      </c>
      <c r="D175" s="81">
        <v>193.6810991024146</v>
      </c>
      <c r="E175" s="81">
        <v>200.49107370227657</v>
      </c>
      <c r="F175" s="81">
        <v>214.51692882945645</v>
      </c>
      <c r="G175" s="82">
        <v>224.92920132488229</v>
      </c>
    </row>
    <row r="176" spans="1:7" ht="15">
      <c r="A176" s="2">
        <f t="shared" si="2"/>
        <v>175</v>
      </c>
      <c r="B176" s="80" t="s">
        <v>64</v>
      </c>
      <c r="C176" s="81">
        <v>184.75140111709882</v>
      </c>
      <c r="D176" s="81">
        <v>193.54314009920805</v>
      </c>
      <c r="E176" s="81">
        <v>200.31889424050152</v>
      </c>
      <c r="F176" s="81">
        <v>214.2825830180336</v>
      </c>
      <c r="G176" s="82">
        <v>224.61567674829791</v>
      </c>
    </row>
    <row r="177" spans="1:7" ht="15">
      <c r="A177" s="2">
        <f t="shared" si="2"/>
        <v>176</v>
      </c>
      <c r="B177" s="80" t="s">
        <v>65</v>
      </c>
      <c r="C177" s="81">
        <v>184.2966705847838</v>
      </c>
      <c r="D177" s="81">
        <v>193.11091000817723</v>
      </c>
      <c r="E177" s="81">
        <v>199.92858702788237</v>
      </c>
      <c r="F177" s="81">
        <v>214.013487597929</v>
      </c>
      <c r="G177" s="82">
        <v>224.43243219060875</v>
      </c>
    </row>
    <row r="178" spans="1:7" ht="15">
      <c r="A178" s="2">
        <f t="shared" si="2"/>
        <v>177</v>
      </c>
      <c r="B178" s="80" t="s">
        <v>66</v>
      </c>
      <c r="C178" s="81">
        <v>184.16894166140162</v>
      </c>
      <c r="D178" s="81">
        <v>192.9958822503891</v>
      </c>
      <c r="E178" s="81">
        <v>199.82572894068502</v>
      </c>
      <c r="F178" s="81">
        <v>213.95558395719254</v>
      </c>
      <c r="G178" s="82">
        <v>224.41569881897834</v>
      </c>
    </row>
    <row r="179" spans="1:7" ht="15">
      <c r="A179" s="2">
        <f t="shared" si="2"/>
        <v>178</v>
      </c>
      <c r="B179" s="80" t="s">
        <v>67</v>
      </c>
      <c r="C179" s="81">
        <v>184.05850303188376</v>
      </c>
      <c r="D179" s="81">
        <v>192.92922735297725</v>
      </c>
      <c r="E179" s="81">
        <v>199.78965727330953</v>
      </c>
      <c r="F179" s="81">
        <v>214.00258605276164</v>
      </c>
      <c r="G179" s="82">
        <v>224.55001162046958</v>
      </c>
    </row>
    <row r="180" spans="1:7" ht="15">
      <c r="A180" s="2">
        <f t="shared" si="2"/>
        <v>179</v>
      </c>
      <c r="B180" s="80" t="s">
        <v>68</v>
      </c>
      <c r="C180" s="81">
        <v>183.57008704302348</v>
      </c>
      <c r="D180" s="81">
        <v>192.4526701194161</v>
      </c>
      <c r="E180" s="81">
        <v>199.3301851326555</v>
      </c>
      <c r="F180" s="81">
        <v>213.67589969196678</v>
      </c>
      <c r="G180" s="82">
        <v>224.34199076772595</v>
      </c>
    </row>
    <row r="181" spans="1:7" ht="15">
      <c r="A181" s="2">
        <f t="shared" si="2"/>
        <v>180</v>
      </c>
      <c r="B181" s="80" t="s">
        <v>69</v>
      </c>
      <c r="C181" s="81">
        <v>189.55093114435783</v>
      </c>
      <c r="D181" s="81">
        <v>197.98522457730724</v>
      </c>
      <c r="E181" s="81">
        <v>204.7364903005479</v>
      </c>
      <c r="F181" s="81">
        <v>219.01445596646428</v>
      </c>
      <c r="G181" s="82">
        <v>229.13461138221612</v>
      </c>
    </row>
    <row r="182" spans="1:7" ht="15">
      <c r="A182" s="2">
        <f t="shared" si="2"/>
        <v>181</v>
      </c>
      <c r="B182" s="80" t="s">
        <v>70</v>
      </c>
      <c r="C182" s="81">
        <v>189.46159760725902</v>
      </c>
      <c r="D182" s="81">
        <v>197.52822540641048</v>
      </c>
      <c r="E182" s="81">
        <v>204.05320414812203</v>
      </c>
      <c r="F182" s="81">
        <v>217.86183553116814</v>
      </c>
      <c r="G182" s="82">
        <v>227.4294507966675</v>
      </c>
    </row>
    <row r="183" spans="1:7" ht="15">
      <c r="A183" s="2">
        <f t="shared" si="2"/>
        <v>182</v>
      </c>
      <c r="B183" s="80" t="s">
        <v>71</v>
      </c>
      <c r="C183" s="81">
        <v>191.31117354024047</v>
      </c>
      <c r="D183" s="81">
        <v>198.9843444300581</v>
      </c>
      <c r="E183" s="81">
        <v>205.3671849629166</v>
      </c>
      <c r="F183" s="81">
        <v>218.9561450050979</v>
      </c>
      <c r="G183" s="82">
        <v>228.008716555688</v>
      </c>
    </row>
    <row r="184" spans="1:7" ht="15">
      <c r="A184" s="2">
        <f t="shared" si="2"/>
        <v>183</v>
      </c>
      <c r="B184" s="80" t="s">
        <v>72</v>
      </c>
      <c r="C184" s="81">
        <v>190.96422801295003</v>
      </c>
      <c r="D184" s="81">
        <v>198.66565031651402</v>
      </c>
      <c r="E184" s="81">
        <v>205.07003124792803</v>
      </c>
      <c r="F184" s="81">
        <v>218.7840629913246</v>
      </c>
      <c r="G184" s="82">
        <v>227.95961869707025</v>
      </c>
    </row>
    <row r="185" spans="1:7" ht="15">
      <c r="A185" s="2">
        <f t="shared" si="2"/>
        <v>184</v>
      </c>
      <c r="B185" s="80" t="s">
        <v>73</v>
      </c>
      <c r="C185" s="81">
        <v>191.05817643217094</v>
      </c>
      <c r="D185" s="81">
        <v>198.73804666259983</v>
      </c>
      <c r="E185" s="81">
        <v>205.12365684295526</v>
      </c>
      <c r="F185" s="81">
        <v>218.80176691779295</v>
      </c>
      <c r="G185" s="82">
        <v>227.94327686060038</v>
      </c>
    </row>
    <row r="186" spans="1:7" ht="15">
      <c r="A186" s="2">
        <f t="shared" si="2"/>
        <v>185</v>
      </c>
      <c r="B186" s="80" t="s">
        <v>74</v>
      </c>
      <c r="C186" s="81">
        <v>191.26379759982277</v>
      </c>
      <c r="D186" s="81">
        <v>198.95957612207678</v>
      </c>
      <c r="E186" s="81">
        <v>205.34048084051295</v>
      </c>
      <c r="F186" s="81">
        <v>219.00608703407656</v>
      </c>
      <c r="G186" s="82">
        <v>228.15869614825795</v>
      </c>
    </row>
    <row r="187" spans="1:7" ht="15">
      <c r="A187" s="2">
        <f t="shared" si="2"/>
        <v>186</v>
      </c>
      <c r="B187" s="80" t="s">
        <v>75</v>
      </c>
      <c r="C187" s="81">
        <v>191.28494680136467</v>
      </c>
      <c r="D187" s="81">
        <v>199.04111656994397</v>
      </c>
      <c r="E187" s="81">
        <v>205.45540438469914</v>
      </c>
      <c r="F187" s="81">
        <v>219.20196126615343</v>
      </c>
      <c r="G187" s="82">
        <v>228.45398248463857</v>
      </c>
    </row>
    <row r="188" spans="1:7" ht="15">
      <c r="A188" s="2">
        <f t="shared" si="2"/>
        <v>187</v>
      </c>
      <c r="B188" s="80" t="s">
        <v>76</v>
      </c>
      <c r="C188" s="81">
        <v>191.35726018843386</v>
      </c>
      <c r="D188" s="81">
        <v>199.17130978812622</v>
      </c>
      <c r="E188" s="81">
        <v>205.61617704833318</v>
      </c>
      <c r="F188" s="81">
        <v>219.43808710229112</v>
      </c>
      <c r="G188" s="82">
        <v>228.78440151597096</v>
      </c>
    </row>
    <row r="189" spans="1:7" ht="15">
      <c r="A189" s="2">
        <f t="shared" si="2"/>
        <v>188</v>
      </c>
      <c r="B189" s="80" t="s">
        <v>77</v>
      </c>
      <c r="C189" s="81">
        <v>191.25424326206272</v>
      </c>
      <c r="D189" s="81">
        <v>199.0527627409126</v>
      </c>
      <c r="E189" s="81">
        <v>205.49064360386265</v>
      </c>
      <c r="F189" s="81">
        <v>219.3156138937735</v>
      </c>
      <c r="G189" s="82">
        <v>228.65733539900089</v>
      </c>
    </row>
    <row r="190" spans="1:7" ht="15">
      <c r="A190" s="2">
        <f t="shared" si="2"/>
        <v>189</v>
      </c>
      <c r="B190" s="80" t="s">
        <v>78</v>
      </c>
      <c r="C190" s="81">
        <v>191.538110000205</v>
      </c>
      <c r="D190" s="81">
        <v>199.7286694969877</v>
      </c>
      <c r="E190" s="81">
        <v>206.41253573417856</v>
      </c>
      <c r="F190" s="81">
        <v>220.68028189492702</v>
      </c>
      <c r="G190" s="82">
        <v>230.54938112709408</v>
      </c>
    </row>
    <row r="191" spans="1:7" ht="15">
      <c r="A191" s="2">
        <f t="shared" si="2"/>
        <v>190</v>
      </c>
      <c r="B191" s="80" t="s">
        <v>79</v>
      </c>
      <c r="C191" s="81">
        <v>191.80702536857459</v>
      </c>
      <c r="D191" s="81">
        <v>200.07573456460574</v>
      </c>
      <c r="E191" s="81">
        <v>206.82153487393296</v>
      </c>
      <c r="F191" s="81">
        <v>221.10135729992328</v>
      </c>
      <c r="G191" s="82">
        <v>230.98524079691828</v>
      </c>
    </row>
    <row r="192" spans="1:7" ht="15">
      <c r="A192" s="2">
        <f t="shared" si="2"/>
        <v>191</v>
      </c>
      <c r="B192" s="80" t="s">
        <v>80</v>
      </c>
      <c r="C192" s="81">
        <v>193.5537129043116</v>
      </c>
      <c r="D192" s="81">
        <v>202.31172445268786</v>
      </c>
      <c r="E192" s="81">
        <v>209.18201180144604</v>
      </c>
      <c r="F192" s="81">
        <v>223.9100469881386</v>
      </c>
      <c r="G192" s="82">
        <v>234.5889209612525</v>
      </c>
    </row>
    <row r="193" spans="1:7" ht="15">
      <c r="A193" s="2">
        <f t="shared" si="2"/>
        <v>192</v>
      </c>
      <c r="B193" s="80" t="s">
        <v>81</v>
      </c>
      <c r="C193" s="81">
        <v>199.8792177982855</v>
      </c>
      <c r="D193" s="81">
        <v>207.91362388887575</v>
      </c>
      <c r="E193" s="81">
        <v>214.5867284475731</v>
      </c>
      <c r="F193" s="81">
        <v>228.9874739577101</v>
      </c>
      <c r="G193" s="82">
        <v>238.64291716889616</v>
      </c>
    </row>
    <row r="194" spans="1:7" ht="15">
      <c r="A194" s="2">
        <f t="shared" si="2"/>
        <v>193</v>
      </c>
      <c r="B194" s="80" t="s">
        <v>82</v>
      </c>
      <c r="C194" s="81">
        <v>200.9064832238531</v>
      </c>
      <c r="D194" s="81">
        <v>208.96185083825347</v>
      </c>
      <c r="E194" s="81">
        <v>215.59564209934962</v>
      </c>
      <c r="F194" s="81">
        <v>229.82550034602943</v>
      </c>
      <c r="G194" s="82">
        <v>239.38959386065295</v>
      </c>
    </row>
    <row r="195" spans="1:7" ht="15">
      <c r="A195" s="2">
        <f t="shared" si="2"/>
        <v>194</v>
      </c>
      <c r="B195" s="80" t="s">
        <v>83</v>
      </c>
      <c r="C195" s="81">
        <v>203.49997094720538</v>
      </c>
      <c r="D195" s="81">
        <v>211.71633852216226</v>
      </c>
      <c r="E195" s="81">
        <v>218.5073367722487</v>
      </c>
      <c r="F195" s="81">
        <v>233.12088449697742</v>
      </c>
      <c r="G195" s="82">
        <v>242.95710762894007</v>
      </c>
    </row>
    <row r="196" spans="1:7" ht="15">
      <c r="A196" s="2">
        <f aca="true" t="shared" si="3" ref="A196:A331">A195+1</f>
        <v>195</v>
      </c>
      <c r="B196" s="80" t="s">
        <v>84</v>
      </c>
      <c r="C196" s="81">
        <v>203.61830160976027</v>
      </c>
      <c r="D196" s="81">
        <v>211.83972223540113</v>
      </c>
      <c r="E196" s="81">
        <v>218.63146727467458</v>
      </c>
      <c r="F196" s="81">
        <v>233.22346871818945</v>
      </c>
      <c r="G196" s="82">
        <v>243.04333266688352</v>
      </c>
    </row>
    <row r="197" spans="1:7" ht="15">
      <c r="A197" s="2">
        <f t="shared" si="3"/>
        <v>196</v>
      </c>
      <c r="B197" s="80" t="s">
        <v>85</v>
      </c>
      <c r="C197" s="81">
        <v>204.25570503918934</v>
      </c>
      <c r="D197" s="81">
        <v>212.51685102908496</v>
      </c>
      <c r="E197" s="81">
        <v>219.31639078116444</v>
      </c>
      <c r="F197" s="81">
        <v>233.8149199993695</v>
      </c>
      <c r="G197" s="82">
        <v>243.57696330225002</v>
      </c>
    </row>
    <row r="198" spans="1:7" ht="15">
      <c r="A198" s="2">
        <f t="shared" si="3"/>
        <v>197</v>
      </c>
      <c r="B198" s="80" t="s">
        <v>86</v>
      </c>
      <c r="C198" s="81">
        <v>204.7931331286985</v>
      </c>
      <c r="D198" s="81">
        <v>213.04968893572362</v>
      </c>
      <c r="E198" s="81">
        <v>219.83366808394777</v>
      </c>
      <c r="F198" s="81">
        <v>234.20034719241033</v>
      </c>
      <c r="G198" s="82">
        <v>243.85043251537672</v>
      </c>
    </row>
    <row r="199" spans="1:7" ht="15">
      <c r="A199" s="2">
        <f t="shared" si="3"/>
        <v>198</v>
      </c>
      <c r="B199" s="80" t="s">
        <v>87</v>
      </c>
      <c r="C199" s="81">
        <v>204.74196872544297</v>
      </c>
      <c r="D199" s="81">
        <v>212.8750619971521</v>
      </c>
      <c r="E199" s="81">
        <v>219.6319323211783</v>
      </c>
      <c r="F199" s="81">
        <v>233.7743836598227</v>
      </c>
      <c r="G199" s="82">
        <v>243.11098193693104</v>
      </c>
    </row>
    <row r="200" spans="1:7" ht="15">
      <c r="A200" s="2">
        <f t="shared" si="3"/>
        <v>199</v>
      </c>
      <c r="B200" s="80" t="s">
        <v>88</v>
      </c>
      <c r="C200" s="81">
        <v>205.55158861031126</v>
      </c>
      <c r="D200" s="81">
        <v>213.75691340336817</v>
      </c>
      <c r="E200" s="81">
        <v>220.53454500336693</v>
      </c>
      <c r="F200" s="81">
        <v>234.5912439490588</v>
      </c>
      <c r="G200" s="82">
        <v>243.89542845286095</v>
      </c>
    </row>
    <row r="201" spans="1:7" ht="15">
      <c r="A201" s="2">
        <f t="shared" si="3"/>
        <v>200</v>
      </c>
      <c r="B201" s="80" t="s">
        <v>89</v>
      </c>
      <c r="C201" s="81">
        <v>205.75881134693756</v>
      </c>
      <c r="D201" s="81">
        <v>214.1057521872968</v>
      </c>
      <c r="E201" s="81">
        <v>220.9567005773524</v>
      </c>
      <c r="F201" s="81">
        <v>235.16818221248383</v>
      </c>
      <c r="G201" s="82">
        <v>244.6781156756663</v>
      </c>
    </row>
    <row r="202" spans="1:7" ht="15">
      <c r="A202" s="2">
        <f t="shared" si="3"/>
        <v>201</v>
      </c>
      <c r="B202" s="80" t="s">
        <v>90</v>
      </c>
      <c r="C202" s="81">
        <v>205.8608367571287</v>
      </c>
      <c r="D202" s="81">
        <v>214.17557202061508</v>
      </c>
      <c r="E202" s="81">
        <v>221.0283703443985</v>
      </c>
      <c r="F202" s="81">
        <v>235.13713462569083</v>
      </c>
      <c r="G202" s="82">
        <v>244.5109834732426</v>
      </c>
    </row>
    <row r="203" spans="1:7" ht="15">
      <c r="A203" s="2">
        <f t="shared" si="3"/>
        <v>202</v>
      </c>
      <c r="B203" s="80" t="s">
        <v>91</v>
      </c>
      <c r="C203" s="81">
        <v>206.36916984743428</v>
      </c>
      <c r="D203" s="81">
        <v>214.6996034755893</v>
      </c>
      <c r="E203" s="81">
        <v>221.5475074560436</v>
      </c>
      <c r="F203" s="81">
        <v>235.56216466631798</v>
      </c>
      <c r="G203" s="82">
        <v>244.86835059191696</v>
      </c>
    </row>
    <row r="204" spans="1:7" ht="15">
      <c r="A204" s="2">
        <f t="shared" si="3"/>
        <v>203</v>
      </c>
      <c r="B204" s="80" t="s">
        <v>92</v>
      </c>
      <c r="C204" s="81">
        <v>206.62958348835846</v>
      </c>
      <c r="D204" s="81">
        <v>215.0207134807571</v>
      </c>
      <c r="E204" s="81">
        <v>221.8987301438089</v>
      </c>
      <c r="F204" s="81">
        <v>235.9355174195522</v>
      </c>
      <c r="G204" s="82">
        <v>245.28891142235997</v>
      </c>
    </row>
    <row r="205" spans="1:7" ht="15">
      <c r="A205" s="2">
        <f t="shared" si="3"/>
        <v>204</v>
      </c>
      <c r="B205" s="80" t="s">
        <v>93</v>
      </c>
      <c r="C205" s="81">
        <v>215.54611792455077</v>
      </c>
      <c r="D205" s="81">
        <v>223.2534750529698</v>
      </c>
      <c r="E205" s="81">
        <v>229.9428775996342</v>
      </c>
      <c r="F205" s="81">
        <v>243.85942475869842</v>
      </c>
      <c r="G205" s="82">
        <v>252.3632678277964</v>
      </c>
    </row>
    <row r="206" spans="1:7" ht="15">
      <c r="A206" s="2">
        <f t="shared" si="3"/>
        <v>205</v>
      </c>
      <c r="B206" s="80" t="s">
        <v>94</v>
      </c>
      <c r="C206" s="81">
        <v>214.92245065765937</v>
      </c>
      <c r="D206" s="81">
        <v>222.49917651794811</v>
      </c>
      <c r="E206" s="81">
        <v>229.1549616303083</v>
      </c>
      <c r="F206" s="81">
        <v>242.99472928161703</v>
      </c>
      <c r="G206" s="82">
        <v>251.32822798750794</v>
      </c>
    </row>
    <row r="207" spans="1:7" ht="15">
      <c r="A207" s="2">
        <f t="shared" si="3"/>
        <v>206</v>
      </c>
      <c r="B207" s="80" t="s">
        <v>95</v>
      </c>
      <c r="C207" s="81">
        <v>214.84897958887447</v>
      </c>
      <c r="D207" s="81">
        <v>222.43959202189822</v>
      </c>
      <c r="E207" s="81">
        <v>229.1058064204041</v>
      </c>
      <c r="F207" s="81">
        <v>242.98118172673497</v>
      </c>
      <c r="G207" s="82">
        <v>251.35036244591947</v>
      </c>
    </row>
    <row r="208" spans="1:7" ht="15">
      <c r="A208" s="2">
        <f t="shared" si="3"/>
        <v>207</v>
      </c>
      <c r="B208" s="80" t="s">
        <v>96</v>
      </c>
      <c r="C208" s="81">
        <v>214.58834548786538</v>
      </c>
      <c r="D208" s="81">
        <v>222.14536575687316</v>
      </c>
      <c r="E208" s="81">
        <v>228.8157917363844</v>
      </c>
      <c r="F208" s="81">
        <v>242.67936411181324</v>
      </c>
      <c r="G208" s="82">
        <v>250.9956729266496</v>
      </c>
    </row>
    <row r="209" spans="1:7" ht="15">
      <c r="A209" s="2">
        <f t="shared" si="3"/>
        <v>208</v>
      </c>
      <c r="B209" s="80" t="s">
        <v>97</v>
      </c>
      <c r="C209" s="81">
        <v>217.4082785050223</v>
      </c>
      <c r="D209" s="81">
        <v>224.7555683303297</v>
      </c>
      <c r="E209" s="81">
        <v>231.40392101551274</v>
      </c>
      <c r="F209" s="81">
        <v>245.21150205304482</v>
      </c>
      <c r="G209" s="82">
        <v>253.19826567183793</v>
      </c>
    </row>
    <row r="210" spans="1:7" ht="15">
      <c r="A210" s="2">
        <f t="shared" si="3"/>
        <v>209</v>
      </c>
      <c r="B210" s="80" t="s">
        <v>98</v>
      </c>
      <c r="C210" s="81">
        <v>217.43644809034484</v>
      </c>
      <c r="D210" s="81">
        <v>224.71418162368795</v>
      </c>
      <c r="E210" s="81">
        <v>231.3494920679988</v>
      </c>
      <c r="F210" s="81">
        <v>245.01212007757</v>
      </c>
      <c r="G210" s="82">
        <v>252.80138454396632</v>
      </c>
    </row>
    <row r="211" spans="1:7" ht="15">
      <c r="A211" s="2">
        <f t="shared" si="3"/>
        <v>210</v>
      </c>
      <c r="B211" s="80" t="s">
        <v>99</v>
      </c>
      <c r="C211" s="81">
        <v>217.6317236282361</v>
      </c>
      <c r="D211" s="81">
        <v>224.92629273552177</v>
      </c>
      <c r="E211" s="81">
        <v>231.5673451596369</v>
      </c>
      <c r="F211" s="81">
        <v>245.20688301819223</v>
      </c>
      <c r="G211" s="82">
        <v>252.9844212941086</v>
      </c>
    </row>
    <row r="212" spans="1:7" ht="15">
      <c r="A212" s="2">
        <f t="shared" si="3"/>
        <v>211</v>
      </c>
      <c r="B212" s="80" t="s">
        <v>100</v>
      </c>
      <c r="C212" s="81">
        <v>217.77042624061784</v>
      </c>
      <c r="D212" s="81">
        <v>225.10001199256328</v>
      </c>
      <c r="E212" s="81">
        <v>231.75981107416524</v>
      </c>
      <c r="F212" s="81">
        <v>245.41318481581527</v>
      </c>
      <c r="G212" s="82">
        <v>253.2172012428667</v>
      </c>
    </row>
    <row r="213" spans="1:7" ht="15">
      <c r="A213" s="2">
        <f t="shared" si="3"/>
        <v>212</v>
      </c>
      <c r="B213" s="80" t="s">
        <v>101</v>
      </c>
      <c r="C213" s="81">
        <v>218.29197739946468</v>
      </c>
      <c r="D213" s="81">
        <v>227.02845901230938</v>
      </c>
      <c r="E213" s="81">
        <v>234.5083605030079</v>
      </c>
      <c r="F213" s="81">
        <v>249.99865916939657</v>
      </c>
      <c r="G213" s="82">
        <v>260.01468908560736</v>
      </c>
    </row>
    <row r="214" spans="1:7" ht="15">
      <c r="A214" s="2">
        <f t="shared" si="3"/>
        <v>213</v>
      </c>
      <c r="B214" s="80" t="s">
        <v>102</v>
      </c>
      <c r="C214" s="81">
        <v>218.33059347865347</v>
      </c>
      <c r="D214" s="81">
        <v>227.01605801402866</v>
      </c>
      <c r="E214" s="81">
        <v>234.45944803201974</v>
      </c>
      <c r="F214" s="81">
        <v>249.8784666001562</v>
      </c>
      <c r="G214" s="82">
        <v>259.8185374391029</v>
      </c>
    </row>
    <row r="215" spans="1:7" ht="15">
      <c r="A215" s="2">
        <f t="shared" si="3"/>
        <v>214</v>
      </c>
      <c r="B215" s="80" t="s">
        <v>103</v>
      </c>
      <c r="C215" s="81">
        <v>220.19318106929921</v>
      </c>
      <c r="D215" s="81">
        <v>230.56611172822784</v>
      </c>
      <c r="E215" s="81">
        <v>238.86364334068355</v>
      </c>
      <c r="F215" s="81">
        <v>256.3189929207865</v>
      </c>
      <c r="G215" s="82">
        <v>268.9214257125204</v>
      </c>
    </row>
    <row r="216" spans="1:7" ht="15">
      <c r="A216" s="2">
        <f t="shared" si="3"/>
        <v>215</v>
      </c>
      <c r="B216" s="80" t="s">
        <v>104</v>
      </c>
      <c r="C216" s="81">
        <v>220.36929809510994</v>
      </c>
      <c r="D216" s="81">
        <v>230.54860766201833</v>
      </c>
      <c r="E216" s="81">
        <v>238.72309784688088</v>
      </c>
      <c r="F216" s="81">
        <v>255.87700025672964</v>
      </c>
      <c r="G216" s="82">
        <v>268.14108573323006</v>
      </c>
    </row>
    <row r="217" spans="1:7" ht="15">
      <c r="A217" s="2">
        <f t="shared" si="3"/>
        <v>216</v>
      </c>
      <c r="B217" s="80" t="s">
        <v>105</v>
      </c>
      <c r="C217" s="81">
        <v>229.5676590922705</v>
      </c>
      <c r="D217" s="81">
        <v>239.2105607057039</v>
      </c>
      <c r="E217" s="81">
        <v>247.27227463041064</v>
      </c>
      <c r="F217" s="81">
        <v>264.3865340730958</v>
      </c>
      <c r="G217" s="82">
        <v>275.94248272197405</v>
      </c>
    </row>
    <row r="218" spans="1:7" ht="15">
      <c r="A218" s="2">
        <f t="shared" si="3"/>
        <v>217</v>
      </c>
      <c r="B218" s="80" t="s">
        <v>106</v>
      </c>
      <c r="C218" s="81">
        <v>229.9434736609768</v>
      </c>
      <c r="D218" s="81">
        <v>239.6243324112878</v>
      </c>
      <c r="E218" s="81">
        <v>247.7008084839494</v>
      </c>
      <c r="F218" s="81">
        <v>264.77765469265177</v>
      </c>
      <c r="G218" s="82">
        <v>276.3189406632455</v>
      </c>
    </row>
    <row r="219" spans="1:7" ht="15">
      <c r="A219" s="2">
        <f t="shared" si="3"/>
        <v>218</v>
      </c>
      <c r="B219" s="80" t="s">
        <v>107</v>
      </c>
      <c r="C219" s="81">
        <v>233.16156667568404</v>
      </c>
      <c r="D219" s="81">
        <v>243.2053633766629</v>
      </c>
      <c r="E219" s="81">
        <v>251.55070204602285</v>
      </c>
      <c r="F219" s="81">
        <v>269.2339142085112</v>
      </c>
      <c r="G219" s="82">
        <v>281.32633192814535</v>
      </c>
    </row>
    <row r="220" spans="1:7" ht="15">
      <c r="A220" s="2">
        <f t="shared" si="3"/>
        <v>219</v>
      </c>
      <c r="B220" s="80" t="s">
        <v>108</v>
      </c>
      <c r="C220" s="81">
        <v>234.04181111494364</v>
      </c>
      <c r="D220" s="81">
        <v>244.18156322496796</v>
      </c>
      <c r="E220" s="81">
        <v>252.5673537873119</v>
      </c>
      <c r="F220" s="81">
        <v>270.1701247794541</v>
      </c>
      <c r="G220" s="82">
        <v>282.2350476238696</v>
      </c>
    </row>
    <row r="221" spans="1:7" ht="15">
      <c r="A221" s="2">
        <f t="shared" si="3"/>
        <v>220</v>
      </c>
      <c r="B221" s="80" t="s">
        <v>109</v>
      </c>
      <c r="C221" s="81">
        <v>234.83632676999696</v>
      </c>
      <c r="D221" s="81">
        <v>244.97552165623904</v>
      </c>
      <c r="E221" s="81">
        <v>253.35453421384116</v>
      </c>
      <c r="F221" s="81">
        <v>270.79821540560215</v>
      </c>
      <c r="G221" s="82">
        <v>282.714583684278</v>
      </c>
    </row>
    <row r="222" spans="1:7" ht="15">
      <c r="A222" s="2">
        <f t="shared" si="3"/>
        <v>221</v>
      </c>
      <c r="B222" s="80" t="s">
        <v>110</v>
      </c>
      <c r="C222" s="81">
        <v>235.33980151898095</v>
      </c>
      <c r="D222" s="81">
        <v>245.6986008630754</v>
      </c>
      <c r="E222" s="81">
        <v>254.20287281450803</v>
      </c>
      <c r="F222" s="81">
        <v>271.82048050910316</v>
      </c>
      <c r="G222" s="82">
        <v>283.9770375411321</v>
      </c>
    </row>
    <row r="223" spans="1:7" ht="15">
      <c r="A223" s="2">
        <f t="shared" si="3"/>
        <v>222</v>
      </c>
      <c r="B223" s="80" t="s">
        <v>111</v>
      </c>
      <c r="C223" s="81">
        <v>235.50027970445774</v>
      </c>
      <c r="D223" s="81">
        <v>246.0205205837971</v>
      </c>
      <c r="E223" s="81">
        <v>254.60867313459596</v>
      </c>
      <c r="F223" s="81">
        <v>272.4226616877755</v>
      </c>
      <c r="G223" s="82">
        <v>284.83262180495893</v>
      </c>
    </row>
    <row r="224" spans="1:7" ht="15">
      <c r="A224" s="2">
        <f t="shared" si="3"/>
        <v>223</v>
      </c>
      <c r="B224" s="80" t="s">
        <v>112</v>
      </c>
      <c r="C224" s="81">
        <v>235.5753640187603</v>
      </c>
      <c r="D224" s="81">
        <v>246.1176964915009</v>
      </c>
      <c r="E224" s="81">
        <v>254.71761085175328</v>
      </c>
      <c r="F224" s="81">
        <v>272.5437654119598</v>
      </c>
      <c r="G224" s="82">
        <v>284.97383352559666</v>
      </c>
    </row>
    <row r="225" spans="1:7" ht="15">
      <c r="A225" s="2">
        <f t="shared" si="3"/>
        <v>224</v>
      </c>
      <c r="B225" s="80" t="s">
        <v>113</v>
      </c>
      <c r="C225" s="81">
        <v>235.97405233412402</v>
      </c>
      <c r="D225" s="81">
        <v>246.82019478638</v>
      </c>
      <c r="E225" s="81">
        <v>255.59662622099012</v>
      </c>
      <c r="F225" s="81">
        <v>273.7387215429486</v>
      </c>
      <c r="G225" s="82">
        <v>286.56959560293814</v>
      </c>
    </row>
    <row r="226" spans="1:7" ht="15">
      <c r="A226" s="2">
        <f t="shared" si="3"/>
        <v>225</v>
      </c>
      <c r="B226" s="80" t="s">
        <v>114</v>
      </c>
      <c r="C226" s="81">
        <v>236.20141853126776</v>
      </c>
      <c r="D226" s="81">
        <v>247.5259071465355</v>
      </c>
      <c r="E226" s="81">
        <v>256.6098086407298</v>
      </c>
      <c r="F226" s="81">
        <v>275.31330882182084</v>
      </c>
      <c r="G226" s="82">
        <v>288.79853996461065</v>
      </c>
    </row>
    <row r="227" spans="1:7" ht="15">
      <c r="A227" s="2">
        <f t="shared" si="3"/>
        <v>226</v>
      </c>
      <c r="B227" s="80" t="s">
        <v>115</v>
      </c>
      <c r="C227" s="81">
        <v>236.31169615590403</v>
      </c>
      <c r="D227" s="81">
        <v>248.0794050245531</v>
      </c>
      <c r="E227" s="81">
        <v>257.43564286768355</v>
      </c>
      <c r="F227" s="81">
        <v>276.70489818753924</v>
      </c>
      <c r="G227" s="82">
        <v>290.85677849221065</v>
      </c>
    </row>
    <row r="228" spans="1:7" ht="15">
      <c r="A228" s="2">
        <f t="shared" si="3"/>
        <v>227</v>
      </c>
      <c r="B228" s="80" t="s">
        <v>116</v>
      </c>
      <c r="C228" s="81">
        <v>236.45287903340696</v>
      </c>
      <c r="D228" s="81">
        <v>248.40082043791097</v>
      </c>
      <c r="E228" s="81">
        <v>257.8600369242714</v>
      </c>
      <c r="F228" s="81">
        <v>277.34493245051675</v>
      </c>
      <c r="G228" s="82">
        <v>291.76408638509184</v>
      </c>
    </row>
    <row r="229" spans="1:7" ht="15">
      <c r="A229" s="2">
        <f t="shared" si="3"/>
        <v>228</v>
      </c>
      <c r="B229" s="80" t="s">
        <v>117</v>
      </c>
      <c r="C229" s="81">
        <v>247.03695585246396</v>
      </c>
      <c r="D229" s="81">
        <v>258.16885001446195</v>
      </c>
      <c r="E229" s="81">
        <v>267.4120980408638</v>
      </c>
      <c r="F229" s="81">
        <v>286.79141661838815</v>
      </c>
      <c r="G229" s="82">
        <v>300.21889495755676</v>
      </c>
    </row>
    <row r="230" spans="1:7" ht="15">
      <c r="A230" s="2">
        <f t="shared" si="3"/>
        <v>229</v>
      </c>
      <c r="B230" s="80" t="s">
        <v>118</v>
      </c>
      <c r="C230" s="81">
        <v>247.0471920496491</v>
      </c>
      <c r="D230" s="81">
        <v>258.2136340601056</v>
      </c>
      <c r="E230" s="81">
        <v>267.47804270782774</v>
      </c>
      <c r="F230" s="81">
        <v>286.90111879738885</v>
      </c>
      <c r="G230" s="82">
        <v>300.3803184473065</v>
      </c>
    </row>
    <row r="231" spans="1:7" ht="15">
      <c r="A231" s="2">
        <f t="shared" si="3"/>
        <v>230</v>
      </c>
      <c r="B231" s="80" t="s">
        <v>119</v>
      </c>
      <c r="C231" s="81">
        <v>250.29694590792917</v>
      </c>
      <c r="D231" s="81">
        <v>261.1118889322161</v>
      </c>
      <c r="E231" s="81">
        <v>270.2676888653932</v>
      </c>
      <c r="F231" s="81">
        <v>289.46131872783735</v>
      </c>
      <c r="G231" s="82">
        <v>302.3949529393268</v>
      </c>
    </row>
    <row r="232" spans="1:7" ht="15">
      <c r="A232" s="2">
        <f t="shared" si="3"/>
        <v>231</v>
      </c>
      <c r="B232" s="80" t="s">
        <v>120</v>
      </c>
      <c r="C232" s="81">
        <v>250.44065438095947</v>
      </c>
      <c r="D232" s="81">
        <v>261.2266917974677</v>
      </c>
      <c r="E232" s="81">
        <v>270.35755610670117</v>
      </c>
      <c r="F232" s="81">
        <v>289.4851340962503</v>
      </c>
      <c r="G232" s="82">
        <v>302.35642601274014</v>
      </c>
    </row>
    <row r="233" spans="1:7" ht="15">
      <c r="A233" s="2">
        <f t="shared" si="3"/>
        <v>232</v>
      </c>
      <c r="B233" s="80" t="s">
        <v>121</v>
      </c>
      <c r="C233" s="81">
        <v>251.91803942895424</v>
      </c>
      <c r="D233" s="81">
        <v>262.6353379154527</v>
      </c>
      <c r="E233" s="81">
        <v>271.753080481816</v>
      </c>
      <c r="F233" s="81">
        <v>290.8430694286965</v>
      </c>
      <c r="G233" s="82">
        <v>303.58703502217116</v>
      </c>
    </row>
    <row r="234" spans="1:7" ht="15">
      <c r="A234" s="2">
        <f t="shared" si="3"/>
        <v>233</v>
      </c>
      <c r="B234" s="80" t="s">
        <v>122</v>
      </c>
      <c r="C234" s="81">
        <v>252.77760353665923</v>
      </c>
      <c r="D234" s="81">
        <v>263.52045892380033</v>
      </c>
      <c r="E234" s="81">
        <v>272.636805975571</v>
      </c>
      <c r="F234" s="81">
        <v>291.5632052219927</v>
      </c>
      <c r="G234" s="82">
        <v>304.1778831401178</v>
      </c>
    </row>
    <row r="235" spans="1:7" ht="15">
      <c r="A235" s="2">
        <f t="shared" si="3"/>
        <v>234</v>
      </c>
      <c r="B235" s="80" t="s">
        <v>123</v>
      </c>
      <c r="C235" s="81">
        <v>253.11930552268635</v>
      </c>
      <c r="D235" s="81">
        <v>263.8967897660599</v>
      </c>
      <c r="E235" s="81">
        <v>273.0287814834992</v>
      </c>
      <c r="F235" s="81">
        <v>291.92683155831884</v>
      </c>
      <c r="G235" s="82">
        <v>304.53027759624723</v>
      </c>
    </row>
    <row r="236" spans="1:7" ht="15">
      <c r="A236" s="2">
        <f t="shared" si="3"/>
        <v>235</v>
      </c>
      <c r="B236" s="80" t="s">
        <v>124</v>
      </c>
      <c r="C236" s="81">
        <v>253.3318086471153</v>
      </c>
      <c r="D236" s="81">
        <v>264.9584662151685</v>
      </c>
      <c r="E236" s="81">
        <v>274.6127060467728</v>
      </c>
      <c r="F236" s="81">
        <v>294.6007379065229</v>
      </c>
      <c r="G236" s="82">
        <v>308.4861521436372</v>
      </c>
    </row>
    <row r="237" spans="1:7" ht="15">
      <c r="A237" s="2">
        <f t="shared" si="3"/>
        <v>236</v>
      </c>
      <c r="B237" s="80" t="s">
        <v>125</v>
      </c>
      <c r="C237" s="81">
        <v>253.62645121091157</v>
      </c>
      <c r="D237" s="81">
        <v>265.336180862951</v>
      </c>
      <c r="E237" s="81">
        <v>275.0426637490537</v>
      </c>
      <c r="F237" s="81">
        <v>295.0619490093393</v>
      </c>
      <c r="G237" s="82">
        <v>308.9985037009934</v>
      </c>
    </row>
    <row r="238" spans="1:7" ht="15">
      <c r="A238" s="2">
        <f t="shared" si="3"/>
        <v>237</v>
      </c>
      <c r="B238" s="80" t="s">
        <v>126</v>
      </c>
      <c r="C238" s="81">
        <v>245.88958154025215</v>
      </c>
      <c r="D238" s="81">
        <v>258.5202331092879</v>
      </c>
      <c r="E238" s="81">
        <v>268.59992143855914</v>
      </c>
      <c r="F238" s="81">
        <v>288.99959899972055</v>
      </c>
      <c r="G238" s="82">
        <v>304.0286954795142</v>
      </c>
    </row>
    <row r="239" spans="1:7" ht="15">
      <c r="A239" s="2">
        <f t="shared" si="3"/>
        <v>238</v>
      </c>
      <c r="B239" s="80" t="s">
        <v>127</v>
      </c>
      <c r="C239" s="81">
        <v>246.37190165432324</v>
      </c>
      <c r="D239" s="81">
        <v>258.92580062464305</v>
      </c>
      <c r="E239" s="81">
        <v>268.94778003753197</v>
      </c>
      <c r="F239" s="81">
        <v>289.13947332623087</v>
      </c>
      <c r="G239" s="82">
        <v>303.96000323389546</v>
      </c>
    </row>
    <row r="240" spans="1:7" ht="15">
      <c r="A240" s="2">
        <f t="shared" si="3"/>
        <v>239</v>
      </c>
      <c r="B240" s="80" t="s">
        <v>128</v>
      </c>
      <c r="C240" s="81">
        <v>246.98928996016627</v>
      </c>
      <c r="D240" s="81">
        <v>259.39070762215306</v>
      </c>
      <c r="E240" s="81">
        <v>269.33285882573045</v>
      </c>
      <c r="F240" s="81">
        <v>289.14525182205386</v>
      </c>
      <c r="G240" s="82">
        <v>303.53926603191917</v>
      </c>
    </row>
    <row r="241" spans="1:7" ht="15">
      <c r="A241" s="2">
        <f t="shared" si="3"/>
        <v>240</v>
      </c>
      <c r="B241" s="80" t="s">
        <v>129</v>
      </c>
      <c r="C241" s="81">
        <v>255.86141654417162</v>
      </c>
      <c r="D241" s="81">
        <v>267.51417417269397</v>
      </c>
      <c r="E241" s="81">
        <v>277.25798530444996</v>
      </c>
      <c r="F241" s="81">
        <v>296.8941336847315</v>
      </c>
      <c r="G241" s="82">
        <v>310.3232173542872</v>
      </c>
    </row>
    <row r="242" spans="1:7" ht="15">
      <c r="A242" s="2">
        <f t="shared" si="3"/>
        <v>241</v>
      </c>
      <c r="B242" s="80" t="s">
        <v>130</v>
      </c>
      <c r="C242" s="81">
        <v>255.4069545771936</v>
      </c>
      <c r="D242" s="81">
        <v>267.02761236414295</v>
      </c>
      <c r="E242" s="81">
        <v>276.7790754360948</v>
      </c>
      <c r="F242" s="81">
        <v>296.53687730301647</v>
      </c>
      <c r="G242" s="82">
        <v>310.03327387170833</v>
      </c>
    </row>
    <row r="243" spans="1:7" ht="15">
      <c r="A243" s="2">
        <f t="shared" si="3"/>
        <v>242</v>
      </c>
      <c r="B243" s="80" t="s">
        <v>131</v>
      </c>
      <c r="C243" s="81">
        <v>254.6942619565638</v>
      </c>
      <c r="D243" s="81">
        <v>266.263029123008</v>
      </c>
      <c r="E243" s="81">
        <v>276.0127405280606</v>
      </c>
      <c r="F243" s="81">
        <v>295.85452670157446</v>
      </c>
      <c r="G243" s="82">
        <v>309.3782229216774</v>
      </c>
    </row>
    <row r="244" spans="1:7" ht="15">
      <c r="A244" s="2">
        <f t="shared" si="3"/>
        <v>243</v>
      </c>
      <c r="B244" s="80" t="s">
        <v>132</v>
      </c>
      <c r="C244" s="81">
        <v>257.0210934548862</v>
      </c>
      <c r="D244" s="81">
        <v>268.1790707328137</v>
      </c>
      <c r="E244" s="81">
        <v>277.8398781705163</v>
      </c>
      <c r="F244" s="81">
        <v>297.61572938087335</v>
      </c>
      <c r="G244" s="82">
        <v>310.65711138845194</v>
      </c>
    </row>
    <row r="245" spans="1:7" ht="15">
      <c r="A245" s="2">
        <f t="shared" si="3"/>
        <v>244</v>
      </c>
      <c r="B245" s="80" t="s">
        <v>133</v>
      </c>
      <c r="C245" s="81">
        <v>257.22654406730925</v>
      </c>
      <c r="D245" s="81">
        <v>268.45914077415506</v>
      </c>
      <c r="E245" s="81">
        <v>278.14623959364656</v>
      </c>
      <c r="F245" s="81">
        <v>297.9988646761866</v>
      </c>
      <c r="G245" s="82">
        <v>311.1599047820418</v>
      </c>
    </row>
    <row r="246" spans="1:7" ht="15">
      <c r="A246" s="2">
        <f t="shared" si="3"/>
        <v>245</v>
      </c>
      <c r="B246" s="80" t="s">
        <v>134</v>
      </c>
      <c r="C246" s="81">
        <v>258.02929317097266</v>
      </c>
      <c r="D246" s="81">
        <v>269.5618367955205</v>
      </c>
      <c r="E246" s="81">
        <v>279.3398403343098</v>
      </c>
      <c r="F246" s="81">
        <v>299.52192058221567</v>
      </c>
      <c r="G246" s="82">
        <v>313.2038156130101</v>
      </c>
    </row>
    <row r="247" spans="1:7" ht="15">
      <c r="A247" s="2">
        <f t="shared" si="3"/>
        <v>246</v>
      </c>
      <c r="B247" s="80" t="s">
        <v>135</v>
      </c>
      <c r="C247" s="81">
        <v>258.9312119792445</v>
      </c>
      <c r="D247" s="81">
        <v>271.2109798388114</v>
      </c>
      <c r="E247" s="81">
        <v>281.39253201827677</v>
      </c>
      <c r="F247" s="81">
        <v>302.42368983225316</v>
      </c>
      <c r="G247" s="82">
        <v>317.2003369434149</v>
      </c>
    </row>
    <row r="248" spans="1:7" ht="15">
      <c r="A248" s="2">
        <f t="shared" si="3"/>
        <v>247</v>
      </c>
      <c r="B248" s="80" t="s">
        <v>136</v>
      </c>
      <c r="C248" s="81">
        <v>260.249962594582</v>
      </c>
      <c r="D248" s="81">
        <v>272.76547731924256</v>
      </c>
      <c r="E248" s="81">
        <v>283.016428275667</v>
      </c>
      <c r="F248" s="81">
        <v>304.14824332434057</v>
      </c>
      <c r="G248" s="82">
        <v>319.1824706339787</v>
      </c>
    </row>
    <row r="249" spans="1:7" ht="15">
      <c r="A249" s="2">
        <f t="shared" si="3"/>
        <v>248</v>
      </c>
      <c r="B249" s="80" t="s">
        <v>137</v>
      </c>
      <c r="C249" s="81">
        <v>260.47646086787773</v>
      </c>
      <c r="D249" s="81">
        <v>273.06997878515864</v>
      </c>
      <c r="E249" s="81">
        <v>283.3946451056906</v>
      </c>
      <c r="F249" s="81">
        <v>304.6354802356753</v>
      </c>
      <c r="G249" s="82">
        <v>319.75540459046323</v>
      </c>
    </row>
    <row r="250" spans="1:7" ht="15">
      <c r="A250" s="2">
        <f t="shared" si="3"/>
        <v>249</v>
      </c>
      <c r="B250" s="80" t="s">
        <v>138</v>
      </c>
      <c r="C250" s="83">
        <f>'[2]geral'!C189</f>
        <v>261.5938670473912</v>
      </c>
      <c r="D250" s="83">
        <f>'[2]geral'!D189</f>
        <v>275.4450909084737</v>
      </c>
      <c r="E250" s="83">
        <f>'[2]geral'!E189</f>
        <v>286.51354167491144</v>
      </c>
      <c r="F250" s="83">
        <f>'[2]geral'!F189</f>
        <v>309.36611439561483</v>
      </c>
      <c r="G250" s="84">
        <f>'[2]geral'!G189</f>
        <v>326.40911326645926</v>
      </c>
    </row>
    <row r="251" spans="1:7" ht="15">
      <c r="A251" s="2">
        <f t="shared" si="3"/>
        <v>250</v>
      </c>
      <c r="B251" s="80" t="s">
        <v>139</v>
      </c>
      <c r="C251" s="83">
        <f>'[2]geral'!C190</f>
        <v>262.6992069748947</v>
      </c>
      <c r="D251" s="83">
        <f>'[2]geral'!D190</f>
        <v>276.5412962039477</v>
      </c>
      <c r="E251" s="83">
        <f>'[2]geral'!E190</f>
        <v>287.60985424160566</v>
      </c>
      <c r="F251" s="83">
        <f>'[2]geral'!F190</f>
        <v>310.46690280273924</v>
      </c>
      <c r="G251" s="84">
        <f>'[2]geral'!G190</f>
        <v>327.48185253457564</v>
      </c>
    </row>
    <row r="252" spans="1:7" ht="15">
      <c r="A252" s="2">
        <f t="shared" si="3"/>
        <v>251</v>
      </c>
      <c r="B252" s="80" t="str">
        <f>'[1]INCTL'!B143</f>
        <v>ABRIL|15</v>
      </c>
      <c r="C252" s="83">
        <f>'[2]geral'!C191</f>
        <v>263.4536022764251</v>
      </c>
      <c r="D252" s="83">
        <f>'[2]geral'!D191</f>
        <v>277.35642845667496</v>
      </c>
      <c r="E252" s="83">
        <f>'[2]geral'!E191</f>
        <v>288.44021546260024</v>
      </c>
      <c r="F252" s="83">
        <f>'[2]geral'!F191</f>
        <v>311.23254532623235</v>
      </c>
      <c r="G252" s="84">
        <f>'[2]geral'!G191</f>
        <v>328.22860974523957</v>
      </c>
    </row>
    <row r="253" spans="1:7" ht="15">
      <c r="A253" s="2">
        <f t="shared" si="3"/>
        <v>252</v>
      </c>
      <c r="B253" s="80" t="str">
        <f>'[1]INCTL'!B144</f>
        <v>MAIO|15</v>
      </c>
      <c r="C253" s="83">
        <f>'[2]geral'!C192</f>
        <v>274.2824863484156</v>
      </c>
      <c r="D253" s="83">
        <f>'[2]geral'!D192</f>
        <v>287.21610292098006</v>
      </c>
      <c r="E253" s="83">
        <f>'[2]geral'!E192</f>
        <v>298.0230307719883</v>
      </c>
      <c r="F253" s="83">
        <f>'[2]geral'!F192</f>
        <v>320.42891264235874</v>
      </c>
      <c r="G253" s="84">
        <f>'[2]geral'!G192</f>
        <v>336.0745006934258</v>
      </c>
    </row>
    <row r="254" spans="1:7" ht="15">
      <c r="A254" s="2">
        <f t="shared" si="3"/>
        <v>253</v>
      </c>
      <c r="B254" s="80" t="s">
        <v>252</v>
      </c>
      <c r="C254" s="83">
        <f>'[2]geral'!C193</f>
        <v>276.1696070540111</v>
      </c>
      <c r="D254" s="83">
        <f>'[2]geral'!D193</f>
        <v>289.32142415629784</v>
      </c>
      <c r="E254" s="83">
        <f>'[2]geral'!E193</f>
        <v>300.2360412278389</v>
      </c>
      <c r="F254" s="83">
        <f>'[2]geral'!F193</f>
        <v>322.9659883551468</v>
      </c>
      <c r="G254" s="84">
        <f>'[2]geral'!G193</f>
        <v>338.98332351982833</v>
      </c>
    </row>
    <row r="255" spans="1:7" ht="15">
      <c r="A255" s="2">
        <f t="shared" si="3"/>
        <v>254</v>
      </c>
      <c r="B255" s="80" t="s">
        <v>253</v>
      </c>
      <c r="C255" s="83">
        <f>'[2]geral'!C194</f>
        <v>280.04031859529397</v>
      </c>
      <c r="D255" s="83">
        <f>'[2]geral'!D194</f>
        <v>292.637100221207</v>
      </c>
      <c r="E255" s="83">
        <f>'[2]geral'!E194</f>
        <v>303.4034538507698</v>
      </c>
      <c r="F255" s="83">
        <f>'[2]geral'!F194</f>
        <v>325.82473321136223</v>
      </c>
      <c r="G255" s="84">
        <f>'[2]geral'!G194</f>
        <v>341.0196068697177</v>
      </c>
    </row>
    <row r="256" spans="1:7" ht="15">
      <c r="A256" s="2">
        <f t="shared" si="3"/>
        <v>255</v>
      </c>
      <c r="B256" s="80" t="s">
        <v>254</v>
      </c>
      <c r="C256" s="83">
        <f>'[2]geral'!C195</f>
        <v>280.18333775463907</v>
      </c>
      <c r="D256" s="83">
        <f>'[2]geral'!D195</f>
        <v>292.74319598545503</v>
      </c>
      <c r="E256" s="83">
        <f>'[2]geral'!E195</f>
        <v>303.50114052823534</v>
      </c>
      <c r="F256" s="83">
        <f>'[2]geral'!F195</f>
        <v>325.8227755731568</v>
      </c>
      <c r="G256" s="84">
        <f>'[2]geral'!G195</f>
        <v>340.8921651238054</v>
      </c>
    </row>
    <row r="257" spans="1:7" ht="15">
      <c r="A257" s="2">
        <f t="shared" si="3"/>
        <v>256</v>
      </c>
      <c r="B257" s="80" t="s">
        <v>255</v>
      </c>
      <c r="C257" s="83">
        <f>'[2]geral'!C196</f>
        <v>280.3005329863189</v>
      </c>
      <c r="D257" s="83">
        <f>'[2]geral'!D196</f>
        <v>292.8903201166313</v>
      </c>
      <c r="E257" s="83">
        <f>'[2]geral'!E196</f>
        <v>303.67562376608856</v>
      </c>
      <c r="F257" s="83">
        <f>'[2]geral'!F196</f>
        <v>325.99681495248444</v>
      </c>
      <c r="G257" s="84">
        <f>'[2]geral'!G196</f>
        <v>341.0619466198908</v>
      </c>
    </row>
    <row r="258" spans="1:7" ht="15">
      <c r="A258" s="2">
        <f t="shared" si="3"/>
        <v>257</v>
      </c>
      <c r="B258" s="80" t="s">
        <v>256</v>
      </c>
      <c r="C258" s="83">
        <f>'[2]geral'!C197</f>
        <v>281.4345365157326</v>
      </c>
      <c r="D258" s="83">
        <f>'[2]geral'!D197</f>
        <v>294.7696832022575</v>
      </c>
      <c r="E258" s="83">
        <f>'[2]geral'!E197</f>
        <v>305.9940651098958</v>
      </c>
      <c r="F258" s="83">
        <f>'[2]geral'!F197</f>
        <v>329.04802089964494</v>
      </c>
      <c r="G258" s="84">
        <f>'[2]geral'!G197</f>
        <v>345.04716771801105</v>
      </c>
    </row>
    <row r="259" spans="1:7" ht="15">
      <c r="A259" s="2">
        <f t="shared" si="3"/>
        <v>258</v>
      </c>
      <c r="B259" s="80" t="s">
        <v>257</v>
      </c>
      <c r="C259" s="83">
        <f>'[2]geral'!C198</f>
        <v>281.98486535271644</v>
      </c>
      <c r="D259" s="83">
        <f>'[2]geral'!D198</f>
        <v>295.307490759149</v>
      </c>
      <c r="E259" s="83">
        <f>'[2]geral'!E198</f>
        <v>306.57811902883697</v>
      </c>
      <c r="F259" s="83">
        <f>'[2]geral'!F198</f>
        <v>329.40028938456896</v>
      </c>
      <c r="G259" s="84">
        <f>'[2]geral'!G198</f>
        <v>345.101155414683</v>
      </c>
    </row>
    <row r="260" spans="1:7" ht="15">
      <c r="A260" s="2">
        <f t="shared" si="3"/>
        <v>259</v>
      </c>
      <c r="B260" s="80" t="s">
        <v>258</v>
      </c>
      <c r="C260" s="83">
        <f>'[2]geral'!C199</f>
        <v>284.24112782324914</v>
      </c>
      <c r="D260" s="83">
        <f>'[2]geral'!D199</f>
        <v>297.74020682249835</v>
      </c>
      <c r="E260" s="83">
        <f>'[2]geral'!E199</f>
        <v>309.112726219027</v>
      </c>
      <c r="F260" s="83">
        <f>'[2]geral'!F199</f>
        <v>332.0157408959406</v>
      </c>
      <c r="G260" s="84">
        <f>'[2]geral'!G199</f>
        <v>347.82042320827304</v>
      </c>
    </row>
    <row r="261" spans="1:7" ht="15">
      <c r="A261" s="2">
        <f t="shared" si="3"/>
        <v>260</v>
      </c>
      <c r="B261" s="80" t="s">
        <v>259</v>
      </c>
      <c r="C261" s="83">
        <f>'[2]geral'!C200</f>
        <v>284.83331850506016</v>
      </c>
      <c r="D261" s="83">
        <f>'[2]geral'!D200</f>
        <v>298.61527602397047</v>
      </c>
      <c r="E261" s="83">
        <f>'[2]geral'!E200</f>
        <v>310.1205974810439</v>
      </c>
      <c r="F261" s="83">
        <f>'[2]geral'!F200</f>
        <v>333.3204145753474</v>
      </c>
      <c r="G261" s="84">
        <f>'[2]geral'!G200</f>
        <v>349.54082763299147</v>
      </c>
    </row>
    <row r="262" spans="1:7" ht="15">
      <c r="A262" s="2">
        <f t="shared" si="3"/>
        <v>261</v>
      </c>
      <c r="B262" s="80" t="s">
        <v>265</v>
      </c>
      <c r="C262" s="83">
        <f>'[2]geral'!C201</f>
        <v>285.7367478879551</v>
      </c>
      <c r="D262" s="83">
        <f>'[2]geral'!D201</f>
        <v>299.4223417358969</v>
      </c>
      <c r="E262" s="83">
        <f>'[2]geral'!E201</f>
        <v>310.8704601870382</v>
      </c>
      <c r="F262" s="83">
        <f>'[2]geral'!F201</f>
        <v>333.7715029139094</v>
      </c>
      <c r="G262" s="84">
        <f>'[2]geral'!G201</f>
        <v>349.66933512584217</v>
      </c>
    </row>
    <row r="263" spans="1:7" ht="15">
      <c r="A263" s="2">
        <f t="shared" si="3"/>
        <v>262</v>
      </c>
      <c r="B263" s="80" t="s">
        <v>266</v>
      </c>
      <c r="C263" s="83">
        <f>'[2]geral'!C202</f>
        <v>286.4125064802181</v>
      </c>
      <c r="D263" s="83">
        <f>'[2]geral'!D202</f>
        <v>300.1964048474233</v>
      </c>
      <c r="E263" s="83">
        <f>'[2]geral'!E202</f>
        <v>311.6770565548936</v>
      </c>
      <c r="F263" s="83">
        <f>'[2]geral'!F202</f>
        <v>334.586277064289</v>
      </c>
      <c r="G263" s="84">
        <f>'[2]geral'!G202</f>
        <v>350.5538383094812</v>
      </c>
    </row>
    <row r="264" spans="1:7" ht="15">
      <c r="A264" s="2">
        <f t="shared" si="3"/>
        <v>263</v>
      </c>
      <c r="B264" s="80" t="s">
        <v>267</v>
      </c>
      <c r="C264" s="83">
        <f>'[2]geral'!C203</f>
        <v>286.77696043116447</v>
      </c>
      <c r="D264" s="83">
        <f>'[2]geral'!D203</f>
        <v>300.65324200025873</v>
      </c>
      <c r="E264" s="83">
        <f>'[2]geral'!E203</f>
        <v>312.17195362638364</v>
      </c>
      <c r="F264" s="83">
        <f>'[2]geral'!F203</f>
        <v>335.1427097915309</v>
      </c>
      <c r="G264" s="84">
        <f>'[2]geral'!G203</f>
        <v>351.21859124461747</v>
      </c>
    </row>
    <row r="265" spans="1:7" ht="15">
      <c r="A265" s="2">
        <f t="shared" si="3"/>
        <v>264</v>
      </c>
      <c r="B265" s="80" t="s">
        <v>270</v>
      </c>
      <c r="C265" s="83">
        <f>'[2]geral'!C204</f>
        <v>296.92595166534056</v>
      </c>
      <c r="D265" s="83">
        <f>'[2]geral'!D204</f>
        <v>310.1586254964709</v>
      </c>
      <c r="E265" s="83">
        <f>'[2]geral'!E204</f>
        <v>321.5257240051152</v>
      </c>
      <c r="F265" s="83">
        <f>'[2]geral'!F204</f>
        <v>344.4935904143846</v>
      </c>
      <c r="G265" s="84">
        <f>'[2]geral'!G204</f>
        <v>359.79934480810783</v>
      </c>
    </row>
    <row r="266" spans="1:7" ht="15">
      <c r="A266" s="2">
        <f t="shared" si="3"/>
        <v>265</v>
      </c>
      <c r="B266" s="80" t="s">
        <v>275</v>
      </c>
      <c r="C266" s="83">
        <f>'[2]geral'!C205</f>
        <v>300.8014295030469</v>
      </c>
      <c r="D266" s="83">
        <f>'[2]geral'!D205</f>
        <v>313.9606930146383</v>
      </c>
      <c r="E266" s="83">
        <f>'[2]geral'!E205</f>
        <v>325.2994342859122</v>
      </c>
      <c r="F266" s="83">
        <f>'[2]geral'!F205</f>
        <v>348.19087274407246</v>
      </c>
      <c r="G266" s="84">
        <f>'[2]geral'!G205</f>
        <v>363.3052848712649</v>
      </c>
    </row>
    <row r="267" spans="1:7" ht="15">
      <c r="A267" s="2">
        <f t="shared" si="3"/>
        <v>266</v>
      </c>
      <c r="B267" s="80" t="s">
        <v>284</v>
      </c>
      <c r="C267" s="83">
        <f>'[2]geral'!C206</f>
        <v>306.28825967494953</v>
      </c>
      <c r="D267" s="83">
        <f>'[2]geral'!D206</f>
        <v>318.8885131252664</v>
      </c>
      <c r="E267" s="83">
        <f>'[2]geral'!E206</f>
        <v>330.03768882871407</v>
      </c>
      <c r="F267" s="83">
        <f>'[2]geral'!F206</f>
        <v>352.40198831923294</v>
      </c>
      <c r="G267" s="84">
        <f>'[2]geral'!G206</f>
        <v>366.52110478550503</v>
      </c>
    </row>
    <row r="268" spans="1:7" ht="15">
      <c r="A268" s="2">
        <f t="shared" si="3"/>
        <v>267</v>
      </c>
      <c r="B268" s="80" t="s">
        <v>285</v>
      </c>
      <c r="C268" s="83">
        <f>'[2]geral'!C207</f>
        <v>306.3743702227732</v>
      </c>
      <c r="D268" s="83">
        <f>'[2]geral'!D207</f>
        <v>318.9660862003408</v>
      </c>
      <c r="E268" s="83">
        <f>'[2]geral'!E207</f>
        <v>330.1303206820447</v>
      </c>
      <c r="F268" s="83">
        <f>'[2]geral'!F207</f>
        <v>352.63494378686755</v>
      </c>
      <c r="G268" s="84">
        <f>'[2]geral'!G207</f>
        <v>366.8465189682606</v>
      </c>
    </row>
    <row r="269" spans="1:7" ht="15">
      <c r="A269" s="2">
        <f t="shared" si="3"/>
        <v>268</v>
      </c>
      <c r="B269" s="80" t="s">
        <v>286</v>
      </c>
      <c r="C269" s="83">
        <f>'[2]geral'!C208</f>
        <v>306.7150764160527</v>
      </c>
      <c r="D269" s="83">
        <f>'[2]geral'!D208</f>
        <v>319.3043421721046</v>
      </c>
      <c r="E269" s="83">
        <f>'[2]geral'!E208</f>
        <v>330.4657980861408</v>
      </c>
      <c r="F269" s="83">
        <f>'[2]geral'!F208</f>
        <v>352.9104325603429</v>
      </c>
      <c r="G269" s="84">
        <f>'[2]geral'!G208</f>
        <v>367.0627835234099</v>
      </c>
    </row>
    <row r="270" spans="1:7" ht="15">
      <c r="A270" s="2">
        <f t="shared" si="3"/>
        <v>269</v>
      </c>
      <c r="B270" s="80" t="s">
        <v>287</v>
      </c>
      <c r="C270" s="83">
        <f>'[2]geral'!C209</f>
        <v>306.7860506460352</v>
      </c>
      <c r="D270" s="83">
        <f>'[2]geral'!D209</f>
        <v>319.39837704839795</v>
      </c>
      <c r="E270" s="83">
        <f>'[2]geral'!E209</f>
        <v>330.56243680414434</v>
      </c>
      <c r="F270" s="83">
        <f>'[2]geral'!F209</f>
        <v>353.02995264147586</v>
      </c>
      <c r="G270" s="84">
        <f>'[2]geral'!G209</f>
        <v>367.2261412419852</v>
      </c>
    </row>
    <row r="271" spans="1:7" ht="15">
      <c r="A271" s="2">
        <f t="shared" si="3"/>
        <v>270</v>
      </c>
      <c r="B271" s="80" t="s">
        <v>288</v>
      </c>
      <c r="C271" s="83">
        <f>'[2]geral'!C210</f>
        <v>306.927525300566</v>
      </c>
      <c r="D271" s="83">
        <f>'[2]geral'!D210</f>
        <v>319.45951746315495</v>
      </c>
      <c r="E271" s="83">
        <f>'[2]geral'!E210</f>
        <v>330.5727413386647</v>
      </c>
      <c r="F271" s="83">
        <f>'[2]geral'!F210</f>
        <v>352.93674990004877</v>
      </c>
      <c r="G271" s="84">
        <f>'[2]geral'!G210</f>
        <v>367.0102935316951</v>
      </c>
    </row>
    <row r="272" spans="1:7" ht="15">
      <c r="A272" s="2">
        <f t="shared" si="3"/>
        <v>271</v>
      </c>
      <c r="B272" s="80" t="s">
        <v>289</v>
      </c>
      <c r="C272" s="83">
        <f>'[2]geral'!C211</f>
        <v>307.1748416384081</v>
      </c>
      <c r="D272" s="83">
        <f>'[2]geral'!D211</f>
        <v>320.09899941122166</v>
      </c>
      <c r="E272" s="83">
        <f>'[2]geral'!E211</f>
        <v>331.437656789406</v>
      </c>
      <c r="F272" s="83">
        <f>'[2]geral'!F211</f>
        <v>354.3006908727319</v>
      </c>
      <c r="G272" s="84">
        <f>'[2]geral'!G211</f>
        <v>368.98170840060175</v>
      </c>
    </row>
    <row r="273" spans="1:7" ht="15">
      <c r="A273" s="2">
        <f t="shared" si="3"/>
        <v>272</v>
      </c>
      <c r="B273" s="80" t="s">
        <v>290</v>
      </c>
      <c r="C273" s="83">
        <f>'[2]geral'!C212</f>
        <v>308.08990087355136</v>
      </c>
      <c r="D273" s="83">
        <f>'[2]geral'!D212</f>
        <v>321.3733158233806</v>
      </c>
      <c r="E273" s="83">
        <f>'[2]geral'!E212</f>
        <v>332.9395155078333</v>
      </c>
      <c r="F273" s="83">
        <f>'[2]geral'!F212</f>
        <v>356.1602059254598</v>
      </c>
      <c r="G273" s="84">
        <f>'[2]geral'!G212</f>
        <v>371.2661714849023</v>
      </c>
    </row>
    <row r="274" spans="1:7" ht="15">
      <c r="A274" s="2">
        <f t="shared" si="3"/>
        <v>273</v>
      </c>
      <c r="B274" s="80" t="s">
        <v>305</v>
      </c>
      <c r="C274" s="83">
        <f>'[2]geral'!C213</f>
        <v>308.49090515601176</v>
      </c>
      <c r="D274" s="83">
        <f>'[2]geral'!D213</f>
        <v>321.63989870516247</v>
      </c>
      <c r="E274" s="83">
        <f>'[2]geral'!E213</f>
        <v>333.1178621192771</v>
      </c>
      <c r="F274" s="83">
        <f>'[2]geral'!F213</f>
        <v>356.1291529180429</v>
      </c>
      <c r="G274" s="84">
        <f>'[2]geral'!G213</f>
        <v>370.9988500856075</v>
      </c>
    </row>
    <row r="275" spans="1:7" ht="15">
      <c r="A275" s="2">
        <f t="shared" si="3"/>
        <v>274</v>
      </c>
      <c r="B275" s="80" t="s">
        <v>306</v>
      </c>
      <c r="C275" s="83">
        <f>'[2]geral'!C214</f>
        <v>308.31421774756177</v>
      </c>
      <c r="D275" s="83">
        <f>'[2]geral'!D214</f>
        <v>321.1140018549872</v>
      </c>
      <c r="E275" s="83">
        <f>'[2]geral'!E214</f>
        <v>332.3863629898218</v>
      </c>
      <c r="F275" s="83">
        <f>'[2]geral'!F214</f>
        <v>354.96864317702693</v>
      </c>
      <c r="G275" s="84">
        <f>'[2]geral'!G214</f>
        <v>369.3171750944901</v>
      </c>
    </row>
    <row r="276" spans="1:7" ht="15">
      <c r="A276" s="2">
        <f t="shared" si="3"/>
        <v>275</v>
      </c>
      <c r="B276" s="80" t="s">
        <v>307</v>
      </c>
      <c r="C276" s="83">
        <f>'[2]geral'!C215</f>
        <v>307.8315486163466</v>
      </c>
      <c r="D276" s="83">
        <f>'[2]geral'!D215</f>
        <v>320.5015084501171</v>
      </c>
      <c r="E276" s="83">
        <f>'[2]geral'!E215</f>
        <v>331.71353395894954</v>
      </c>
      <c r="F276" s="83">
        <f>'[2]geral'!F215</f>
        <v>354.24495923498966</v>
      </c>
      <c r="G276" s="84">
        <f>'[2]geral'!G215</f>
        <v>368.4822513864633</v>
      </c>
    </row>
    <row r="277" spans="1:7" ht="15">
      <c r="A277" s="2">
        <f t="shared" si="3"/>
        <v>276</v>
      </c>
      <c r="B277" s="80" t="s">
        <v>308</v>
      </c>
      <c r="C277" s="83">
        <f>'[2]geral'!C216</f>
        <v>312.9612216469448</v>
      </c>
      <c r="D277" s="83">
        <f>'[2]geral'!D216</f>
        <v>325.204914858442</v>
      </c>
      <c r="E277" s="83">
        <f>'[2]geral'!E216</f>
        <v>336.3133662945897</v>
      </c>
      <c r="F277" s="83">
        <f>'[2]geral'!F216</f>
        <v>359.0716124697206</v>
      </c>
      <c r="G277" s="84">
        <f>'[2]geral'!G216</f>
        <v>373.03799028919303</v>
      </c>
    </row>
    <row r="278" spans="1:7" ht="15">
      <c r="A278" s="2">
        <f t="shared" si="3"/>
        <v>277</v>
      </c>
      <c r="B278" s="80" t="s">
        <v>309</v>
      </c>
      <c r="C278" s="83">
        <f>'[2]geral'!C217</f>
        <v>312.67975405565164</v>
      </c>
      <c r="D278" s="83">
        <f>'[2]geral'!D217</f>
        <v>324.5689616697224</v>
      </c>
      <c r="E278" s="83">
        <f>'[2]geral'!E217</f>
        <v>335.49295472734633</v>
      </c>
      <c r="F278" s="83">
        <f>'[2]geral'!F217</f>
        <v>357.9838731844089</v>
      </c>
      <c r="G278" s="84">
        <f>'[2]geral'!G217</f>
        <v>371.53971067016954</v>
      </c>
    </row>
    <row r="279" spans="1:7" ht="15">
      <c r="A279" s="2">
        <f t="shared" si="3"/>
        <v>278</v>
      </c>
      <c r="B279" s="80" t="s">
        <v>310</v>
      </c>
      <c r="C279" s="83">
        <f>'[2]geral'!C218</f>
        <v>315.09769857749035</v>
      </c>
      <c r="D279" s="83">
        <f>'[2]geral'!D218</f>
        <v>328.4242231152967</v>
      </c>
      <c r="E279" s="83">
        <f>'[2]geral'!E218</f>
        <v>339.915471638826</v>
      </c>
      <c r="F279" s="83">
        <f>'[2]geral'!F218</f>
        <v>364.1952184183375</v>
      </c>
      <c r="G279" s="84">
        <f>'[2]geral'!G218</f>
        <v>380.2769990707256</v>
      </c>
    </row>
    <row r="280" spans="1:7" ht="15">
      <c r="A280" s="2">
        <f t="shared" si="3"/>
        <v>279</v>
      </c>
      <c r="B280" s="80" t="s">
        <v>312</v>
      </c>
      <c r="C280" s="83">
        <f>'[2]geral'!C219</f>
        <v>315.0221847128897</v>
      </c>
      <c r="D280" s="83">
        <f>'[2]geral'!D219</f>
        <v>328.88965723073204</v>
      </c>
      <c r="E280" s="83">
        <f>'[2]geral'!E219</f>
        <v>340.69382487301834</v>
      </c>
      <c r="F280" s="83">
        <f>'[2]geral'!F219</f>
        <v>365.7350425904574</v>
      </c>
      <c r="G280" s="84">
        <f>'[2]geral'!G219</f>
        <v>382.72531700957774</v>
      </c>
    </row>
    <row r="281" spans="1:7" ht="15">
      <c r="A281" s="2">
        <f t="shared" si="3"/>
        <v>280</v>
      </c>
      <c r="B281" s="80" t="s">
        <v>313</v>
      </c>
      <c r="C281" s="83">
        <f>'[2]geral'!C220</f>
        <v>315.46081057625037</v>
      </c>
      <c r="D281" s="83">
        <f>'[2]geral'!D220</f>
        <v>329.8421597763621</v>
      </c>
      <c r="E281" s="83">
        <f>'[2]geral'!E220</f>
        <v>341.945951105308</v>
      </c>
      <c r="F281" s="83">
        <f>'[2]geral'!F220</f>
        <v>367.6141517719662</v>
      </c>
      <c r="G281" s="84">
        <f>'[2]geral'!G220</f>
        <v>385.36823974740895</v>
      </c>
    </row>
    <row r="282" spans="1:7" ht="15">
      <c r="A282" s="2">
        <f t="shared" si="3"/>
        <v>281</v>
      </c>
      <c r="B282" s="80" t="s">
        <v>314</v>
      </c>
      <c r="C282" s="83">
        <f>'[2]geral'!C221</f>
        <v>316.10764128588283</v>
      </c>
      <c r="D282" s="83">
        <f>'[2]geral'!D221</f>
        <v>330.65844100406565</v>
      </c>
      <c r="E282" s="83">
        <f>'[2]geral'!E221</f>
        <v>342.86496327136314</v>
      </c>
      <c r="F282" s="83">
        <f>'[2]geral'!F221</f>
        <v>368.64709850091964</v>
      </c>
      <c r="G282" s="84">
        <f>'[2]geral'!G221</f>
        <v>386.5549880869444</v>
      </c>
    </row>
    <row r="283" spans="1:7" ht="15">
      <c r="A283" s="2">
        <f t="shared" si="3"/>
        <v>282</v>
      </c>
      <c r="B283" s="80" t="s">
        <v>315</v>
      </c>
      <c r="C283" s="83">
        <f>'[2]geral'!C222</f>
        <v>316.4842663040768</v>
      </c>
      <c r="D283" s="83">
        <f>'[2]geral'!D222</f>
        <v>331.4702411000425</v>
      </c>
      <c r="E283" s="83">
        <f>'[2]geral'!E222</f>
        <v>343.93447112313964</v>
      </c>
      <c r="F283" s="83">
        <f>'[2]geral'!F222</f>
        <v>370.28835802355104</v>
      </c>
      <c r="G283" s="84">
        <f>'[2]geral'!G222</f>
        <v>388.8739489051623</v>
      </c>
    </row>
    <row r="284" spans="1:7" ht="15">
      <c r="A284" s="2">
        <f t="shared" si="3"/>
        <v>283</v>
      </c>
      <c r="B284" s="80" t="s">
        <v>325</v>
      </c>
      <c r="C284" s="83">
        <f>'[2]geral'!C223</f>
        <v>317.34033840469306</v>
      </c>
      <c r="D284" s="83">
        <f>'[2]geral'!D223</f>
        <v>332.52310925839726</v>
      </c>
      <c r="E284" s="83">
        <f>'[2]geral'!E223</f>
        <v>345.0907535846787</v>
      </c>
      <c r="F284" s="83">
        <f>'[2]geral'!F223</f>
        <v>371.5692289849964</v>
      </c>
      <c r="G284" s="84">
        <f>'[2]geral'!G223</f>
        <v>390.3468779187961</v>
      </c>
    </row>
    <row r="285" spans="1:16" ht="15">
      <c r="A285" s="2">
        <f t="shared" si="3"/>
        <v>284</v>
      </c>
      <c r="B285" s="80" t="s">
        <v>327</v>
      </c>
      <c r="C285" s="83">
        <f>'[2]geral'!C224</f>
        <v>318.6355371693644</v>
      </c>
      <c r="D285" s="83">
        <f>'[2]geral'!D224</f>
        <v>334.0574922033281</v>
      </c>
      <c r="E285" s="83">
        <f>'[2]geral'!E224</f>
        <v>346.75134457058977</v>
      </c>
      <c r="F285" s="83">
        <f>'[2]geral'!F224</f>
        <v>373.42653533340905</v>
      </c>
      <c r="G285" s="84">
        <f>'[2]geral'!G224</f>
        <v>392.472687118209</v>
      </c>
      <c r="J285" s="92">
        <v>249</v>
      </c>
      <c r="K285" s="93" t="s">
        <v>371</v>
      </c>
      <c r="L285" s="1" t="s">
        <v>372</v>
      </c>
      <c r="M285" s="1" t="s">
        <v>373</v>
      </c>
      <c r="N285" s="1" t="s">
        <v>374</v>
      </c>
      <c r="O285" s="1" t="s">
        <v>375</v>
      </c>
      <c r="P285" s="1" t="s">
        <v>376</v>
      </c>
    </row>
    <row r="286" spans="1:16" ht="15">
      <c r="A286" s="2">
        <f t="shared" si="3"/>
        <v>285</v>
      </c>
      <c r="B286" s="80" t="s">
        <v>328</v>
      </c>
      <c r="C286" s="83">
        <f>'[2]geral'!C225</f>
        <v>319.16560822211454</v>
      </c>
      <c r="D286" s="83">
        <f>'[2]geral'!D225</f>
        <v>334.5854624234253</v>
      </c>
      <c r="E286" s="83">
        <f>'[2]geral'!E225</f>
        <v>347.293489258135</v>
      </c>
      <c r="F286" s="83">
        <f>'[2]geral'!F225</f>
        <v>373.93020517547035</v>
      </c>
      <c r="G286" s="84">
        <f>'[2]geral'!G225</f>
        <v>392.9094786947438</v>
      </c>
      <c r="I286" s="91">
        <v>2</v>
      </c>
      <c r="J286" s="92">
        <v>261</v>
      </c>
      <c r="K286" s="1">
        <v>261</v>
      </c>
      <c r="L286" s="1">
        <f>$K$286-36</f>
        <v>225</v>
      </c>
      <c r="M286" s="1">
        <f>$K$286-24</f>
        <v>237</v>
      </c>
      <c r="N286" s="1">
        <f>$K$286-12</f>
        <v>249</v>
      </c>
      <c r="O286" s="1">
        <f>$K$286-VLOOKUP($K$286,'Série histórica'!$A$6:$F$295,6)</f>
        <v>250</v>
      </c>
      <c r="P286" s="1">
        <f>$K$286-1</f>
        <v>260</v>
      </c>
    </row>
    <row r="287" spans="1:7" ht="15">
      <c r="A287" s="2">
        <f t="shared" si="3"/>
        <v>286</v>
      </c>
      <c r="B287" s="80" t="s">
        <v>329</v>
      </c>
      <c r="C287" s="83">
        <f>'[2]geral'!C226</f>
        <v>319.0953432193612</v>
      </c>
      <c r="D287" s="83">
        <f>'[2]geral'!D226</f>
        <v>334.43133356154203</v>
      </c>
      <c r="E287" s="83">
        <f>'[2]geral'!E226</f>
        <v>347.1056729182912</v>
      </c>
      <c r="F287" s="83">
        <f>'[2]geral'!F226</f>
        <v>373.6319531822442</v>
      </c>
      <c r="G287" s="84">
        <f>'[2]geral'!G226</f>
        <v>392.4579162407136</v>
      </c>
    </row>
    <row r="288" spans="1:7" ht="15">
      <c r="A288" s="2">
        <f t="shared" si="3"/>
        <v>287</v>
      </c>
      <c r="B288" s="80" t="s">
        <v>330</v>
      </c>
      <c r="C288" s="83">
        <f>'[2]geral'!C227</f>
        <v>319.462215012335</v>
      </c>
      <c r="D288" s="83">
        <f>'[2]geral'!D227</f>
        <v>335.05388292371066</v>
      </c>
      <c r="E288" s="83">
        <f>'[2]geral'!E227</f>
        <v>347.8915737737491</v>
      </c>
      <c r="F288" s="83">
        <f>'[2]geral'!F227</f>
        <v>374.6615778920367</v>
      </c>
      <c r="G288" s="84">
        <f>'[2]geral'!G227</f>
        <v>393.78361878165975</v>
      </c>
    </row>
    <row r="289" spans="1:7" ht="15">
      <c r="A289" s="2">
        <f t="shared" si="3"/>
        <v>288</v>
      </c>
      <c r="B289" s="80" t="s">
        <v>331</v>
      </c>
      <c r="C289" s="83">
        <f>'[2]geral'!C228</f>
        <v>320.6381448800152</v>
      </c>
      <c r="D289" s="83">
        <f>'[2]geral'!D228</f>
        <v>337.9377454958301</v>
      </c>
      <c r="E289" s="83">
        <f>'[2]geral'!E228</f>
        <v>351.81508382100003</v>
      </c>
      <c r="F289" s="83">
        <f>'[2]geral'!F228</f>
        <v>380.64538836645744</v>
      </c>
      <c r="G289" s="84">
        <f>'[2]geral'!G228</f>
        <v>402.22869626362893</v>
      </c>
    </row>
    <row r="290" spans="1:7" ht="15">
      <c r="A290" s="2">
        <f t="shared" si="3"/>
        <v>289</v>
      </c>
      <c r="B290" s="80" t="s">
        <v>333</v>
      </c>
      <c r="C290" s="83">
        <f>'[2]geral'!C229</f>
        <v>326.85432895640076</v>
      </c>
      <c r="D290" s="83">
        <f>'[2]geral'!D229</f>
        <v>341.6779579166429</v>
      </c>
      <c r="E290" s="83">
        <f>'[2]geral'!E229</f>
        <v>354.1359376642616</v>
      </c>
      <c r="F290" s="83">
        <f>'[2]geral'!F229</f>
        <v>379.89772795294334</v>
      </c>
      <c r="G290" s="84">
        <f>'[2]geral'!G229</f>
        <v>397.5681713495904</v>
      </c>
    </row>
    <row r="291" spans="1:7" ht="15">
      <c r="A291" s="2">
        <f t="shared" si="3"/>
        <v>290</v>
      </c>
      <c r="B291" s="80" t="s">
        <v>334</v>
      </c>
      <c r="C291" s="83">
        <f>'[2]geral'!C230</f>
        <v>328.1303352369143</v>
      </c>
      <c r="D291" s="83">
        <f>'[2]geral'!D230</f>
        <v>343.05714008005395</v>
      </c>
      <c r="E291" s="83">
        <f>'[2]geral'!E230</f>
        <v>355.536305486597</v>
      </c>
      <c r="F291" s="83">
        <f>'[2]geral'!F230</f>
        <v>381.1883545021094</v>
      </c>
      <c r="G291" s="84">
        <f>'[2]geral'!G230</f>
        <v>398.833577264988</v>
      </c>
    </row>
    <row r="292" spans="1:7" ht="15">
      <c r="A292" s="2">
        <f t="shared" si="3"/>
        <v>291</v>
      </c>
      <c r="B292" s="80" t="s">
        <v>335</v>
      </c>
      <c r="C292" s="83">
        <f>'[2]geral'!C231</f>
        <v>328.5886600697038</v>
      </c>
      <c r="D292" s="83">
        <f>'[2]geral'!D231</f>
        <v>343.4373442912836</v>
      </c>
      <c r="E292" s="83">
        <f>'[2]geral'!E231</f>
        <v>355.8914830510549</v>
      </c>
      <c r="F292" s="83">
        <f>'[2]geral'!F231</f>
        <v>381.4166416018687</v>
      </c>
      <c r="G292" s="84">
        <f>'[2]geral'!G231</f>
        <v>398.87880906951233</v>
      </c>
    </row>
    <row r="293" spans="1:7" ht="15">
      <c r="A293" s="2">
        <f t="shared" si="3"/>
        <v>292</v>
      </c>
      <c r="B293" s="80" t="s">
        <v>336</v>
      </c>
      <c r="C293" s="83">
        <f>'[2]geral'!C232</f>
        <v>329.8980849991742</v>
      </c>
      <c r="D293" s="83">
        <f>'[2]geral'!D232</f>
        <v>346.3342729538075</v>
      </c>
      <c r="E293" s="83">
        <f>'[2]geral'!E232</f>
        <v>359.73871597488557</v>
      </c>
      <c r="F293" s="83">
        <f>'[2]geral'!F232</f>
        <v>387.1884618839674</v>
      </c>
      <c r="G293" s="84">
        <f>'[2]geral'!G232</f>
        <v>406.96538812388366</v>
      </c>
    </row>
    <row r="294" spans="1:7" ht="15">
      <c r="A294" s="2">
        <f t="shared" si="3"/>
        <v>293</v>
      </c>
      <c r="B294" s="80" t="s">
        <v>337</v>
      </c>
      <c r="C294" s="83">
        <f>'[2]geral'!C233</f>
        <v>331.95406736079906</v>
      </c>
      <c r="D294" s="83">
        <f>'[2]geral'!D233</f>
        <v>348.84941279636126</v>
      </c>
      <c r="E294" s="83">
        <f>'[2]geral'!E233</f>
        <v>362.48661564518267</v>
      </c>
      <c r="F294" s="83">
        <f>'[2]geral'!F233</f>
        <v>390.1710689644969</v>
      </c>
      <c r="G294" s="84">
        <f>'[2]geral'!G233</f>
        <v>410.35682410886204</v>
      </c>
    </row>
    <row r="295" spans="1:7" ht="15">
      <c r="A295" s="2">
        <f t="shared" si="3"/>
        <v>294</v>
      </c>
      <c r="B295" s="80" t="s">
        <v>338</v>
      </c>
      <c r="C295" s="83">
        <f>'[2]geral'!C234</f>
        <v>332.2671674436043</v>
      </c>
      <c r="D295" s="83">
        <f>'[2]geral'!D234</f>
        <v>348.80874861601836</v>
      </c>
      <c r="E295" s="83">
        <f>'[2]geral'!E234</f>
        <v>362.23771961951405</v>
      </c>
      <c r="F295" s="83">
        <f>'[2]geral'!F234</f>
        <v>389.46802492044463</v>
      </c>
      <c r="G295" s="84">
        <f>'[2]geral'!G234</f>
        <v>409.0990272631162</v>
      </c>
    </row>
    <row r="296" spans="1:7" ht="15">
      <c r="A296" s="2">
        <f t="shared" si="3"/>
        <v>295</v>
      </c>
      <c r="B296" s="80" t="s">
        <v>339</v>
      </c>
      <c r="C296" s="83">
        <f>'[2]geral'!C235</f>
        <v>331.2367603116738</v>
      </c>
      <c r="D296" s="83">
        <f>'[2]geral'!D235</f>
        <v>346.7957445809808</v>
      </c>
      <c r="E296" s="83">
        <f>'[2]geral'!E235</f>
        <v>359.6363147186498</v>
      </c>
      <c r="F296" s="83">
        <f>'[2]geral'!F235</f>
        <v>385.84389765163286</v>
      </c>
      <c r="G296" s="84">
        <f>'[2]geral'!G235</f>
        <v>404.1975282620023</v>
      </c>
    </row>
    <row r="297" spans="1:7" ht="15">
      <c r="A297" s="2">
        <f t="shared" si="3"/>
        <v>296</v>
      </c>
      <c r="B297" s="80" t="s">
        <v>340</v>
      </c>
      <c r="C297" s="83">
        <f>'[2]geral'!C236</f>
        <v>331.1999261768642</v>
      </c>
      <c r="D297" s="83">
        <f>'[2]geral'!D236</f>
        <v>346.8082826593176</v>
      </c>
      <c r="E297" s="83">
        <f>'[2]geral'!E236</f>
        <v>359.6472538464978</v>
      </c>
      <c r="F297" s="83">
        <f>'[2]geral'!F236</f>
        <v>386.0057735935993</v>
      </c>
      <c r="G297" s="84">
        <f>'[2]geral'!G236</f>
        <v>404.5581989328446</v>
      </c>
    </row>
    <row r="298" spans="1:33" s="1" customFormat="1" ht="15">
      <c r="A298" s="2">
        <f t="shared" si="3"/>
        <v>297</v>
      </c>
      <c r="B298" s="80" t="s">
        <v>341</v>
      </c>
      <c r="C298" s="83">
        <f>'[2]geral'!C237</f>
        <v>331.95411375108955</v>
      </c>
      <c r="D298" s="83">
        <f>'[2]geral'!D237</f>
        <v>347.7626362991813</v>
      </c>
      <c r="E298" s="83">
        <f>'[2]geral'!E237</f>
        <v>360.69255736303336</v>
      </c>
      <c r="F298" s="83">
        <f>'[2]geral'!F237</f>
        <v>387.27905946016944</v>
      </c>
      <c r="G298" s="84">
        <f>'[2]geral'!G237</f>
        <v>406.13972134174065</v>
      </c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</row>
    <row r="299" spans="1:33" s="1" customFormat="1" ht="15">
      <c r="A299" s="2">
        <f t="shared" si="3"/>
        <v>298</v>
      </c>
      <c r="B299" s="80" t="s">
        <v>342</v>
      </c>
      <c r="C299" s="83">
        <f>'[2]geral'!C238</f>
        <v>334.0464283356288</v>
      </c>
      <c r="D299" s="83">
        <f>'[2]geral'!D238</f>
        <v>350.5378864233471</v>
      </c>
      <c r="E299" s="83">
        <f>'[2]geral'!E238</f>
        <v>363.80996075098835</v>
      </c>
      <c r="F299" s="83">
        <f>'[2]geral'!F238</f>
        <v>391.00321946446536</v>
      </c>
      <c r="G299" s="84">
        <f>'[2]geral'!G238</f>
        <v>410.7265410262295</v>
      </c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</row>
    <row r="300" spans="1:33" s="1" customFormat="1" ht="15">
      <c r="A300" s="2">
        <f t="shared" si="3"/>
        <v>299</v>
      </c>
      <c r="B300" s="80" t="s">
        <v>343</v>
      </c>
      <c r="C300" s="83">
        <f>'[2]geral'!C239</f>
        <v>335.16403177106076</v>
      </c>
      <c r="D300" s="83">
        <f>'[2]geral'!D239</f>
        <v>351.936750268604</v>
      </c>
      <c r="E300" s="83">
        <f>'[2]geral'!E239</f>
        <v>365.38809953918485</v>
      </c>
      <c r="F300" s="83">
        <f>'[2]geral'!F239</f>
        <v>392.79293154996316</v>
      </c>
      <c r="G300" s="84">
        <f>'[2]geral'!G239</f>
        <v>412.77853527373566</v>
      </c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</row>
    <row r="301" spans="1:33" s="1" customFormat="1" ht="15">
      <c r="A301" s="2">
        <f t="shared" si="3"/>
        <v>300</v>
      </c>
      <c r="B301" s="80" t="s">
        <v>344</v>
      </c>
      <c r="C301" s="83">
        <f>'[2]geral'!C240</f>
        <v>344.3056106762153</v>
      </c>
      <c r="D301" s="83">
        <f>'[2]geral'!D240</f>
        <v>360.6110175423844</v>
      </c>
      <c r="E301" s="83">
        <f>'[2]geral'!E240</f>
        <v>373.9951001467109</v>
      </c>
      <c r="F301" s="83">
        <f>'[2]geral'!F240</f>
        <v>401.40086995602934</v>
      </c>
      <c r="G301" s="84">
        <f>'[2]geral'!G240</f>
        <v>420.7367020435151</v>
      </c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</row>
    <row r="302" spans="1:33" s="1" customFormat="1" ht="15">
      <c r="A302" s="2">
        <f t="shared" si="3"/>
        <v>301</v>
      </c>
      <c r="B302" s="80" t="s">
        <v>345</v>
      </c>
      <c r="C302" s="83">
        <f>'[2]geral'!C241</f>
        <v>344.91060399198506</v>
      </c>
      <c r="D302" s="83">
        <f>'[2]geral'!D241</f>
        <v>360.87408460870523</v>
      </c>
      <c r="E302" s="83">
        <f>'[2]geral'!E241</f>
        <v>374.0186397228513</v>
      </c>
      <c r="F302" s="83">
        <f>'[2]geral'!F241</f>
        <v>400.8921000614798</v>
      </c>
      <c r="G302" s="84">
        <f>'[2]geral'!G241</f>
        <v>419.6561934489836</v>
      </c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</row>
    <row r="303" spans="1:33" s="1" customFormat="1" ht="15">
      <c r="A303" s="2">
        <f t="shared" si="3"/>
        <v>302</v>
      </c>
      <c r="B303" s="80" t="s">
        <v>346</v>
      </c>
      <c r="C303" s="83">
        <f>'[2]geral'!C242</f>
        <v>346.2037719217012</v>
      </c>
      <c r="D303" s="83">
        <f>'[2]geral'!D242</f>
        <v>361.9701659252958</v>
      </c>
      <c r="E303" s="83">
        <f>'[2]geral'!E242</f>
        <v>375.0012285391155</v>
      </c>
      <c r="F303" s="83">
        <f>'[2]geral'!F242</f>
        <v>401.5624929514745</v>
      </c>
      <c r="G303" s="84">
        <f>'[2]geral'!G242</f>
        <v>419.940033533606</v>
      </c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</row>
    <row r="304" spans="1:33" s="1" customFormat="1" ht="15">
      <c r="A304" s="2">
        <f t="shared" si="3"/>
        <v>303</v>
      </c>
      <c r="B304" s="80" t="s">
        <v>347</v>
      </c>
      <c r="C304" s="83">
        <f>'[2]geral'!C243</f>
        <v>347.15913759577035</v>
      </c>
      <c r="D304" s="83">
        <f>'[2]geral'!D243</f>
        <v>363.0078337410405</v>
      </c>
      <c r="E304" s="83">
        <f>'[2]geral'!E243</f>
        <v>376.0375095633236</v>
      </c>
      <c r="F304" s="83">
        <f>'[2]geral'!F243</f>
        <v>402.6886630926514</v>
      </c>
      <c r="G304" s="84">
        <f>'[2]geral'!G243</f>
        <v>421.2318881141637</v>
      </c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</row>
    <row r="305" spans="1:33" s="1" customFormat="1" ht="15">
      <c r="A305" s="2">
        <f t="shared" si="3"/>
        <v>304</v>
      </c>
      <c r="B305" s="80" t="s">
        <v>348</v>
      </c>
      <c r="C305" s="83">
        <f>'[2]geral'!C244</f>
        <v>347.37641761907025</v>
      </c>
      <c r="D305" s="83">
        <f>'[2]geral'!D244</f>
        <v>364.00356535860277</v>
      </c>
      <c r="E305" s="83">
        <f>'[2]geral'!E244</f>
        <v>377.5285875961273</v>
      </c>
      <c r="F305" s="83">
        <f>'[2]geral'!F244</f>
        <v>405.36660138914885</v>
      </c>
      <c r="G305" s="84">
        <f>'[2]geral'!G244</f>
        <v>425.2294121450404</v>
      </c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</row>
    <row r="306" spans="1:33" s="1" customFormat="1" ht="15">
      <c r="A306" s="2">
        <f t="shared" si="3"/>
        <v>305</v>
      </c>
      <c r="B306" s="80" t="s">
        <v>349</v>
      </c>
      <c r="C306" s="83">
        <f>'[2]geral'!C245</f>
        <v>348.49824377746387</v>
      </c>
      <c r="D306" s="83">
        <f>'[2]geral'!D245</f>
        <v>365.5153993004616</v>
      </c>
      <c r="E306" s="83">
        <f>'[2]geral'!E245</f>
        <v>379.20362031878375</v>
      </c>
      <c r="F306" s="83">
        <f>'[2]geral'!F245</f>
        <v>407.3887576136417</v>
      </c>
      <c r="G306" s="84">
        <f>'[2]geral'!G245</f>
        <v>427.7913572393536</v>
      </c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</row>
    <row r="307" spans="1:33" s="1" customFormat="1" ht="15">
      <c r="A307" s="2">
        <f t="shared" si="3"/>
        <v>306</v>
      </c>
      <c r="B307" s="85" t="s">
        <v>350</v>
      </c>
      <c r="C307" s="86">
        <f>'[2]geral'!C246</f>
        <v>349.673359653721</v>
      </c>
      <c r="D307" s="86">
        <f>'[2]geral'!D246</f>
        <v>366.8437048793442</v>
      </c>
      <c r="E307" s="86">
        <f>'[2]geral'!E246</f>
        <v>380.5592892199426</v>
      </c>
      <c r="F307" s="86">
        <f>'[2]geral'!F246</f>
        <v>408.7768159918951</v>
      </c>
      <c r="G307" s="87">
        <f>'[2]geral'!G246</f>
        <v>429.33616492666846</v>
      </c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</row>
    <row r="308" spans="1:33" s="1" customFormat="1" ht="15">
      <c r="A308" s="2">
        <f t="shared" si="3"/>
        <v>307</v>
      </c>
      <c r="B308" s="85" t="s">
        <v>351</v>
      </c>
      <c r="C308" s="86">
        <f>'[2]geral'!C247</f>
        <v>351.11059052209544</v>
      </c>
      <c r="D308" s="86">
        <f>'[2]geral'!D247</f>
        <v>368.59290516954525</v>
      </c>
      <c r="E308" s="86">
        <f>'[2]geral'!E247</f>
        <v>382.45450460016707</v>
      </c>
      <c r="F308" s="86">
        <f>'[2]geral'!F247</f>
        <v>410.9032211960267</v>
      </c>
      <c r="G308" s="87">
        <f>'[2]geral'!G247</f>
        <v>431.82087920802826</v>
      </c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</row>
    <row r="309" spans="1:33" s="1" customFormat="1" ht="15">
      <c r="A309" s="2">
        <f t="shared" si="3"/>
        <v>308</v>
      </c>
      <c r="B309" s="85" t="s">
        <v>352</v>
      </c>
      <c r="C309" s="86">
        <f>'[2]geral'!C248</f>
        <v>353.3284617634105</v>
      </c>
      <c r="D309" s="86">
        <f>'[2]geral'!D248</f>
        <v>371.1486445693926</v>
      </c>
      <c r="E309" s="86">
        <f>'[2]geral'!E248</f>
        <v>385.1773009443843</v>
      </c>
      <c r="F309" s="86">
        <f>'[2]geral'!F248</f>
        <v>413.7279526745647</v>
      </c>
      <c r="G309" s="87">
        <f>'[2]geral'!G248</f>
        <v>434.8757728236424</v>
      </c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</row>
    <row r="310" spans="1:33" s="1" customFormat="1" ht="15">
      <c r="A310" s="2">
        <f t="shared" si="3"/>
        <v>309</v>
      </c>
      <c r="B310" s="85" t="s">
        <v>353</v>
      </c>
      <c r="C310" s="86">
        <f>'[2]geral'!C249</f>
        <v>353.21410910099576</v>
      </c>
      <c r="D310" s="86">
        <f>'[2]geral'!D249</f>
        <v>370.4670402693564</v>
      </c>
      <c r="E310" s="86">
        <f>'[2]geral'!E249</f>
        <v>384.19083855672625</v>
      </c>
      <c r="F310" s="86">
        <f>'[2]geral'!F249</f>
        <v>412.08486299997406</v>
      </c>
      <c r="G310" s="87">
        <f>'[2]geral'!G249</f>
        <v>432.3780357587824</v>
      </c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</row>
    <row r="311" spans="1:33" s="1" customFormat="1" ht="15">
      <c r="A311" s="2">
        <f t="shared" si="3"/>
        <v>310</v>
      </c>
      <c r="B311" s="80" t="s">
        <v>354</v>
      </c>
      <c r="C311" s="83">
        <f>'[2]geral'!C250</f>
        <v>352.828357478376</v>
      </c>
      <c r="D311" s="83">
        <f>'[2]geral'!D250</f>
        <v>369.2005294587887</v>
      </c>
      <c r="E311" s="83">
        <f>'[2]geral'!E250</f>
        <v>382.3644518912257</v>
      </c>
      <c r="F311" s="83">
        <f>'[2]geral'!F250</f>
        <v>409.0859342718379</v>
      </c>
      <c r="G311" s="84">
        <f>'[2]geral'!G250</f>
        <v>428.0404749116991</v>
      </c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</row>
    <row r="312" spans="1:33" s="1" customFormat="1" ht="15">
      <c r="A312" s="2">
        <f t="shared" si="3"/>
        <v>311</v>
      </c>
      <c r="B312" s="85" t="s">
        <v>355</v>
      </c>
      <c r="C312" s="86">
        <f>'[2]geral'!C251</f>
        <v>354.4229103229183</v>
      </c>
      <c r="D312" s="86">
        <f>'[2]geral'!D251</f>
        <v>369.245224433149</v>
      </c>
      <c r="E312" s="86">
        <f>'[2]geral'!E251</f>
        <v>381.41006801803013</v>
      </c>
      <c r="F312" s="86">
        <f>'[2]geral'!F251</f>
        <v>405.75618022708596</v>
      </c>
      <c r="G312" s="87">
        <f>'[2]geral'!G251</f>
        <v>422.0525261648301</v>
      </c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</row>
    <row r="313" spans="1:33" s="1" customFormat="1" ht="15">
      <c r="A313" s="2">
        <f t="shared" si="3"/>
        <v>312</v>
      </c>
      <c r="B313" s="80" t="s">
        <v>356</v>
      </c>
      <c r="C313" s="83">
        <f>'[2]geral'!C252</f>
        <v>355.0891362834166</v>
      </c>
      <c r="D313" s="83">
        <f>'[2]geral'!D252</f>
        <v>369.0242361299649</v>
      </c>
      <c r="E313" s="83">
        <f>'[2]geral'!E252</f>
        <v>380.5735596847059</v>
      </c>
      <c r="F313" s="83">
        <f>'[2]geral'!F252</f>
        <v>403.70417828985023</v>
      </c>
      <c r="G313" s="84">
        <f>'[2]geral'!G252</f>
        <v>418.6739530074646</v>
      </c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</row>
    <row r="314" spans="1:33" s="1" customFormat="1" ht="15">
      <c r="A314" s="2">
        <f t="shared" si="3"/>
        <v>313</v>
      </c>
      <c r="B314" s="80" t="s">
        <v>357</v>
      </c>
      <c r="C314" s="83">
        <f>'[2]geral'!C253</f>
        <v>356.6295370379342</v>
      </c>
      <c r="D314" s="83">
        <f>'[2]geral'!D253</f>
        <v>371.3635545473363</v>
      </c>
      <c r="E314" s="83">
        <f>'[2]geral'!E253</f>
        <v>383.3518998105259</v>
      </c>
      <c r="F314" s="83">
        <f>'[2]geral'!F253</f>
        <v>407.2546934361609</v>
      </c>
      <c r="G314" s="84">
        <f>'[2]geral'!G253</f>
        <v>423.2520469584508</v>
      </c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</row>
    <row r="315" spans="1:33" s="1" customFormat="1" ht="15">
      <c r="A315" s="2">
        <f t="shared" si="3"/>
        <v>314</v>
      </c>
      <c r="B315" s="80" t="s">
        <v>359</v>
      </c>
      <c r="C315" s="83">
        <f>'[2]geral'!C254</f>
        <v>359.1881203349771</v>
      </c>
      <c r="D315" s="83">
        <f>'[2]geral'!D254</f>
        <v>374.823543378627</v>
      </c>
      <c r="E315" s="83">
        <f>'[2]geral'!E254</f>
        <v>387.3689507165979</v>
      </c>
      <c r="F315" s="83">
        <f>'[2]geral'!F254</f>
        <v>412.1701621999036</v>
      </c>
      <c r="G315" s="84">
        <f>'[2]geral'!G254</f>
        <v>429.2492190230897</v>
      </c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</row>
    <row r="316" spans="1:33" s="1" customFormat="1" ht="15">
      <c r="A316" s="2">
        <f t="shared" si="3"/>
        <v>315</v>
      </c>
      <c r="B316" s="80" t="s">
        <v>360</v>
      </c>
      <c r="C316" s="83">
        <f>'[2]geral'!C255</f>
        <v>361.50111263583466</v>
      </c>
      <c r="D316" s="83">
        <f>'[2]geral'!D255</f>
        <v>377.12702166389505</v>
      </c>
      <c r="E316" s="83">
        <f>'[2]geral'!E255</f>
        <v>389.70645467805684</v>
      </c>
      <c r="F316" s="83">
        <f>'[2]geral'!F255</f>
        <v>414.08989170453185</v>
      </c>
      <c r="G316" s="84">
        <f>'[2]geral'!G255</f>
        <v>430.6919181898126</v>
      </c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</row>
    <row r="317" spans="1:33" s="1" customFormat="1" ht="15">
      <c r="A317" s="2">
        <f t="shared" si="3"/>
        <v>316</v>
      </c>
      <c r="B317" s="85" t="s">
        <v>361</v>
      </c>
      <c r="C317" s="86">
        <f>'[2]geral'!C256</f>
        <v>366.81396117480165</v>
      </c>
      <c r="D317" s="86">
        <f>'[2]geral'!D256</f>
        <v>382.68461619397533</v>
      </c>
      <c r="E317" s="86">
        <f>'[2]geral'!E256</f>
        <v>395.27708686976854</v>
      </c>
      <c r="F317" s="86">
        <f>'[2]geral'!F256</f>
        <v>419.0434774299649</v>
      </c>
      <c r="G317" s="87">
        <f>'[2]geral'!G256</f>
        <v>435.27559451058</v>
      </c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</row>
    <row r="318" spans="1:33" s="1" customFormat="1" ht="15">
      <c r="A318" s="2">
        <f t="shared" si="3"/>
        <v>317</v>
      </c>
      <c r="B318" s="85" t="s">
        <v>362</v>
      </c>
      <c r="C318" s="86">
        <f>'[2]geral'!C257</f>
        <v>374.1980641452749</v>
      </c>
      <c r="D318" s="86">
        <f>'[2]geral'!D257</f>
        <v>391.78129764915235</v>
      </c>
      <c r="E318" s="86">
        <f>'[2]geral'!E257</f>
        <v>405.0419654967116</v>
      </c>
      <c r="F318" s="86">
        <f>'[2]geral'!F257</f>
        <v>430.0270701120485</v>
      </c>
      <c r="G318" s="87">
        <f>'[2]geral'!G257</f>
        <v>448.3777671581071</v>
      </c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</row>
    <row r="319" spans="1:33" s="1" customFormat="1" ht="15">
      <c r="A319" s="2">
        <f t="shared" si="3"/>
        <v>318</v>
      </c>
      <c r="B319" s="85" t="s">
        <v>363</v>
      </c>
      <c r="C319" s="86">
        <f>'[2]geral'!C258</f>
        <v>379.3620177083235</v>
      </c>
      <c r="D319" s="86">
        <f>'[2]geral'!D258</f>
        <v>397.12636815030646</v>
      </c>
      <c r="E319" s="86">
        <f>'[2]geral'!E258</f>
        <v>410.4665017844812</v>
      </c>
      <c r="F319" s="86">
        <f>'[2]geral'!F258</f>
        <v>434.89863298249816</v>
      </c>
      <c r="G319" s="87">
        <f>'[2]geral'!G258</f>
        <v>452.7681480680847</v>
      </c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</row>
    <row r="320" spans="1:33" s="1" customFormat="1" ht="15">
      <c r="A320" s="2">
        <f t="shared" si="3"/>
        <v>319</v>
      </c>
      <c r="B320" s="85" t="s">
        <v>364</v>
      </c>
      <c r="C320" s="86">
        <f>'[2]geral'!C259</f>
        <v>382.3895984425044</v>
      </c>
      <c r="D320" s="86">
        <f>'[2]geral'!D259</f>
        <v>400.4090308785671</v>
      </c>
      <c r="E320" s="86">
        <f>'[2]geral'!E259</f>
        <v>414.0193555810182</v>
      </c>
      <c r="F320" s="86">
        <f>'[2]geral'!F259</f>
        <v>438.3604948816847</v>
      </c>
      <c r="G320" s="87">
        <f>'[2]geral'!G259</f>
        <v>456.02563834349223</v>
      </c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</row>
    <row r="321" spans="1:33" s="1" customFormat="1" ht="15">
      <c r="A321" s="2">
        <f t="shared" si="3"/>
        <v>320</v>
      </c>
      <c r="B321" s="80" t="s">
        <v>365</v>
      </c>
      <c r="C321" s="83">
        <f>'[2]geral'!C260</f>
        <v>383.8920416568386</v>
      </c>
      <c r="D321" s="83">
        <f>'[2]geral'!D260</f>
        <v>402.1361099910276</v>
      </c>
      <c r="E321" s="83">
        <f>'[2]geral'!E260</f>
        <v>415.93222836493106</v>
      </c>
      <c r="F321" s="83">
        <f>'[2]geral'!F260</f>
        <v>440.55116617660184</v>
      </c>
      <c r="G321" s="84">
        <f>'[2]geral'!G260</f>
        <v>458.4520089821576</v>
      </c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</row>
    <row r="322" spans="1:33" s="1" customFormat="1" ht="15">
      <c r="A322" s="2">
        <f t="shared" si="3"/>
        <v>321</v>
      </c>
      <c r="B322" s="85" t="s">
        <v>366</v>
      </c>
      <c r="C322" s="86">
        <f>'[2]geral'!C261</f>
        <v>389.36686319529525</v>
      </c>
      <c r="D322" s="86">
        <f>'[2]geral'!D261</f>
        <v>410.3946259805548</v>
      </c>
      <c r="E322" s="86">
        <f>'[2]geral'!E261</f>
        <v>425.799966531796</v>
      </c>
      <c r="F322" s="86">
        <f>'[2]geral'!F261</f>
        <v>453.26243818694564</v>
      </c>
      <c r="G322" s="87">
        <f>'[2]geral'!G261</f>
        <v>474.76707646757797</v>
      </c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</row>
    <row r="323" spans="1:33" s="1" customFormat="1" ht="15">
      <c r="A323" s="2">
        <f t="shared" si="3"/>
        <v>322</v>
      </c>
      <c r="B323" s="85" t="s">
        <v>367</v>
      </c>
      <c r="C323" s="86">
        <f>'[2]geral'!C262</f>
        <v>395.2059568874025</v>
      </c>
      <c r="D323" s="86">
        <f>'[2]geral'!D262</f>
        <v>417.18594589622774</v>
      </c>
      <c r="E323" s="86">
        <f>'[2]geral'!E262</f>
        <v>432.9616691427912</v>
      </c>
      <c r="F323" s="86">
        <f>'[2]geral'!F262</f>
        <v>460.87246301221546</v>
      </c>
      <c r="G323" s="87">
        <f>'[2]geral'!G262</f>
        <v>483.3188182715224</v>
      </c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</row>
    <row r="324" spans="1:33" s="1" customFormat="1" ht="15">
      <c r="A324" s="2">
        <f t="shared" si="3"/>
        <v>323</v>
      </c>
      <c r="B324" s="85" t="s">
        <v>368</v>
      </c>
      <c r="C324" s="86">
        <f>'[2]geral'!C263</f>
        <v>399.36117834333214</v>
      </c>
      <c r="D324" s="86">
        <f>'[2]geral'!D263</f>
        <v>421.0594232828654</v>
      </c>
      <c r="E324" s="86">
        <f>'[2]geral'!E263</f>
        <v>436.5881141766833</v>
      </c>
      <c r="F324" s="86">
        <f>'[2]geral'!F263</f>
        <v>463.62516866812183</v>
      </c>
      <c r="G324" s="87">
        <f>'[2]geral'!G263</f>
        <v>485.2119313565032</v>
      </c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</row>
    <row r="325" spans="1:33" s="1" customFormat="1" ht="15">
      <c r="A325" s="2">
        <f t="shared" si="3"/>
        <v>324</v>
      </c>
      <c r="B325" s="85" t="s">
        <v>370</v>
      </c>
      <c r="C325" s="86">
        <f>'[2]geral'!C264</f>
        <v>404.3962053373262</v>
      </c>
      <c r="D325" s="86">
        <f>'[2]geral'!D264</f>
        <v>428.0028397978542</v>
      </c>
      <c r="E325" s="86">
        <f>'[2]geral'!E264</f>
        <v>444.57079721268065</v>
      </c>
      <c r="F325" s="86">
        <f>'[2]geral'!F264</f>
        <v>473.4254978221911</v>
      </c>
      <c r="G325" s="87">
        <f>'[2]geral'!G264</f>
        <v>497.4306722839514</v>
      </c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</row>
    <row r="326" spans="1:33" s="1" customFormat="1" ht="15">
      <c r="A326" s="2">
        <f t="shared" si="3"/>
        <v>325</v>
      </c>
      <c r="B326" s="85" t="s">
        <v>377</v>
      </c>
      <c r="C326" s="86">
        <f>'[2]geral'!C265</f>
        <v>424.8581052927871</v>
      </c>
      <c r="D326" s="86">
        <f>'[2]geral'!D265</f>
        <v>447.8559761495974</v>
      </c>
      <c r="E326" s="86">
        <f>'[2]geral'!E265</f>
        <v>464.210389007576</v>
      </c>
      <c r="F326" s="86">
        <f>'[2]geral'!F265</f>
        <v>492.50227279820615</v>
      </c>
      <c r="G326" s="87">
        <f>'[2]geral'!G265</f>
        <v>515.1724769303086</v>
      </c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</row>
    <row r="327" spans="1:33" s="1" customFormat="1" ht="15">
      <c r="A327" s="2">
        <f t="shared" si="3"/>
        <v>326</v>
      </c>
      <c r="B327" s="85" t="s">
        <v>378</v>
      </c>
      <c r="C327" s="86">
        <f>'[2]geral'!C266</f>
        <v>426.86668627058424</v>
      </c>
      <c r="D327" s="86">
        <f>'[2]geral'!D266</f>
        <v>450.43842053211614</v>
      </c>
      <c r="E327" s="86">
        <f>'[2]geral'!E266</f>
        <v>467.12572482002037</v>
      </c>
      <c r="F327" s="86">
        <f>'[2]geral'!F266</f>
        <v>496.3093704571635</v>
      </c>
      <c r="G327" s="87">
        <f>'[2]geral'!G266</f>
        <v>519.9781587187246</v>
      </c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</row>
    <row r="328" spans="1:33" s="1" customFormat="1" ht="15">
      <c r="A328" s="2">
        <f t="shared" si="3"/>
        <v>327</v>
      </c>
      <c r="B328" s="85" t="s">
        <v>380</v>
      </c>
      <c r="C328" s="86">
        <f>'[2]geral'!C267</f>
        <v>432.0970910078521</v>
      </c>
      <c r="D328" s="86">
        <f>'[2]geral'!D267</f>
        <v>456.6329039649561</v>
      </c>
      <c r="E328" s="86">
        <f>'[2]geral'!E267</f>
        <v>473.6265903703783</v>
      </c>
      <c r="F328" s="86">
        <f>'[2]geral'!F267</f>
        <v>503.5139553556512</v>
      </c>
      <c r="G328" s="87">
        <f>'[2]geral'!G267</f>
        <v>528.4691019080504</v>
      </c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</row>
    <row r="329" spans="1:33" s="1" customFormat="1" ht="15">
      <c r="A329" s="2">
        <f t="shared" si="3"/>
        <v>328</v>
      </c>
      <c r="B329" s="85" t="s">
        <v>381</v>
      </c>
      <c r="C329" s="86">
        <f>'[2]geral'!C268</f>
        <v>433.9079871741492</v>
      </c>
      <c r="D329" s="86">
        <f>'[2]geral'!D268</f>
        <v>459.70888217506706</v>
      </c>
      <c r="E329" s="86">
        <f>'[2]geral'!E268</f>
        <v>477.3752153719069</v>
      </c>
      <c r="F329" s="86">
        <f>'[2]geral'!F268</f>
        <v>508.96678545995263</v>
      </c>
      <c r="G329" s="87">
        <f>'[2]geral'!G268</f>
        <v>536.0238421805174</v>
      </c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</row>
    <row r="330" spans="1:33" s="1" customFormat="1" ht="15">
      <c r="A330" s="2">
        <f t="shared" si="3"/>
        <v>329</v>
      </c>
      <c r="B330" s="85" t="s">
        <v>382</v>
      </c>
      <c r="C330" s="86">
        <f>'[2]geral'!C269</f>
        <v>434.96949449210217</v>
      </c>
      <c r="D330" s="86">
        <f>'[2]geral'!D269</f>
        <v>464.0301350312341</v>
      </c>
      <c r="E330" s="86">
        <f>'[2]geral'!E269</f>
        <v>483.6182149121156</v>
      </c>
      <c r="F330" s="86">
        <f>'[2]geral'!F269</f>
        <v>519.6749784789139</v>
      </c>
      <c r="G330" s="87">
        <f>'[2]geral'!G269</f>
        <v>552.0169509198721</v>
      </c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</row>
    <row r="331" spans="1:33" s="1" customFormat="1" ht="15.75" thickBot="1">
      <c r="A331" s="2">
        <f t="shared" si="3"/>
        <v>330</v>
      </c>
      <c r="B331" s="88" t="s">
        <v>383</v>
      </c>
      <c r="C331" s="89">
        <f>'[2]geral'!C270</f>
        <v>438.7163626887071</v>
      </c>
      <c r="D331" s="89">
        <f>'[2]geral'!D270</f>
        <v>469.00642378141464</v>
      </c>
      <c r="E331" s="89">
        <f>'[2]geral'!E270</f>
        <v>489.2100597752965</v>
      </c>
      <c r="F331" s="89">
        <f>'[2]geral'!F270</f>
        <v>526.3537785999288</v>
      </c>
      <c r="G331" s="90">
        <f>'[2]geral'!G270</f>
        <v>560.244852199671</v>
      </c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2"/>
  <sheetViews>
    <sheetView showGridLines="0" zoomScalePageLayoutView="0" workbookViewId="0" topLeftCell="A1">
      <pane ySplit="2775" topLeftCell="A257" activePane="bottomLeft" state="split"/>
      <selection pane="topLeft" activeCell="G5" sqref="G5"/>
      <selection pane="bottomLeft" activeCell="G267" sqref="G267"/>
    </sheetView>
  </sheetViews>
  <sheetFormatPr defaultColWidth="9.00390625" defaultRowHeight="14.25"/>
  <cols>
    <col min="1" max="1" width="2.50390625" style="138" customWidth="1"/>
    <col min="2" max="2" width="11.875" style="138" customWidth="1"/>
    <col min="3" max="4" width="14.875" style="138" customWidth="1"/>
    <col min="5" max="5" width="15.125" style="138" customWidth="1"/>
    <col min="6" max="6" width="9.00390625" style="140" customWidth="1"/>
    <col min="7" max="7" width="9.00390625" style="138" customWidth="1"/>
    <col min="8" max="8" width="3.875" style="138" customWidth="1"/>
    <col min="9" max="16384" width="9.00390625" style="138" customWidth="1"/>
  </cols>
  <sheetData>
    <row r="1" spans="2:5" ht="54.75" customHeight="1" thickBot="1">
      <c r="B1" s="139"/>
      <c r="C1" s="139"/>
      <c r="D1" s="186" t="s">
        <v>358</v>
      </c>
      <c r="E1" s="187"/>
    </row>
    <row r="2" spans="2:5" ht="27" customHeight="1" thickBot="1">
      <c r="B2" s="188" t="s">
        <v>316</v>
      </c>
      <c r="C2" s="189"/>
      <c r="D2" s="189"/>
      <c r="E2" s="189"/>
    </row>
    <row r="3" spans="2:5" ht="7.5" customHeight="1" thickBot="1">
      <c r="B3" s="141"/>
      <c r="C3" s="141"/>
      <c r="D3" s="141"/>
      <c r="E3" s="141"/>
    </row>
    <row r="4" spans="2:5" ht="18.75" customHeight="1" thickBot="1">
      <c r="B4" s="190" t="s">
        <v>262</v>
      </c>
      <c r="C4" s="142" t="s">
        <v>321</v>
      </c>
      <c r="D4" s="142" t="s">
        <v>322</v>
      </c>
      <c r="E4" s="143" t="s">
        <v>323</v>
      </c>
    </row>
    <row r="5" spans="2:5" ht="16.5" customHeight="1" thickBot="1">
      <c r="B5" s="191"/>
      <c r="C5" s="144" t="s">
        <v>0</v>
      </c>
      <c r="D5" s="144" t="s">
        <v>271</v>
      </c>
      <c r="E5" s="145" t="s">
        <v>272</v>
      </c>
    </row>
    <row r="6" spans="1:6" s="151" customFormat="1" ht="18" customHeight="1" thickBot="1">
      <c r="A6" s="146">
        <v>1</v>
      </c>
      <c r="B6" s="147" t="s">
        <v>209</v>
      </c>
      <c r="C6" s="148">
        <f>'[3]geral'!C5</f>
        <v>100</v>
      </c>
      <c r="D6" s="148">
        <f>'[3]geral'!D5</f>
        <v>100</v>
      </c>
      <c r="E6" s="149">
        <f>'[3]geral'!E5</f>
        <v>100</v>
      </c>
      <c r="F6" s="150">
        <v>3</v>
      </c>
    </row>
    <row r="7" spans="1:6" s="151" customFormat="1" ht="18" customHeight="1">
      <c r="A7" s="146">
        <f>A6+1</f>
        <v>2</v>
      </c>
      <c r="B7" s="152" t="s">
        <v>210</v>
      </c>
      <c r="C7" s="153">
        <f>'[3]geral'!C6</f>
        <v>100.02605367056137</v>
      </c>
      <c r="D7" s="153">
        <f>'[3]geral'!D6</f>
        <v>100.2430665577106</v>
      </c>
      <c r="E7" s="154">
        <f>'[3]geral'!E6</f>
        <v>100.42371116848504</v>
      </c>
      <c r="F7" s="150">
        <v>4</v>
      </c>
    </row>
    <row r="8" spans="1:6" s="151" customFormat="1" ht="18" customHeight="1">
      <c r="A8" s="146">
        <f aca="true" t="shared" si="0" ref="A8:A71">A7+1</f>
        <v>3</v>
      </c>
      <c r="B8" s="155" t="s">
        <v>211</v>
      </c>
      <c r="C8" s="156">
        <f>'[3]geral'!C7</f>
        <v>101.62935647433714</v>
      </c>
      <c r="D8" s="156">
        <f>'[3]geral'!D7</f>
        <v>101.88783082901122</v>
      </c>
      <c r="E8" s="157">
        <f>'[3]geral'!E7</f>
        <v>102.10189889231282</v>
      </c>
      <c r="F8" s="150">
        <v>5</v>
      </c>
    </row>
    <row r="9" spans="1:6" s="151" customFormat="1" ht="18" customHeight="1">
      <c r="A9" s="146">
        <f t="shared" si="0"/>
        <v>4</v>
      </c>
      <c r="B9" s="155" t="s">
        <v>212</v>
      </c>
      <c r="C9" s="156">
        <f>'[3]geral'!C8</f>
        <v>103.72033054759471</v>
      </c>
      <c r="D9" s="156">
        <f>'[3]geral'!D8</f>
        <v>103.98078815269416</v>
      </c>
      <c r="E9" s="157">
        <f>'[3]geral'!E8</f>
        <v>104.19651036895145</v>
      </c>
      <c r="F9" s="150">
        <v>6</v>
      </c>
    </row>
    <row r="10" spans="1:6" s="151" customFormat="1" ht="18" customHeight="1">
      <c r="A10" s="146">
        <f t="shared" si="0"/>
        <v>5</v>
      </c>
      <c r="B10" s="155" t="s">
        <v>213</v>
      </c>
      <c r="C10" s="156">
        <f>'[3]geral'!C9</f>
        <v>104.1144758201896</v>
      </c>
      <c r="D10" s="156">
        <f>'[3]geral'!D9</f>
        <v>104.72499708153362</v>
      </c>
      <c r="E10" s="157">
        <f>'[3]geral'!E9</f>
        <v>105.23236445406845</v>
      </c>
      <c r="F10" s="150">
        <v>7</v>
      </c>
    </row>
    <row r="11" spans="1:6" s="151" customFormat="1" ht="18" customHeight="1">
      <c r="A11" s="146">
        <f t="shared" si="0"/>
        <v>6</v>
      </c>
      <c r="B11" s="155" t="s">
        <v>214</v>
      </c>
      <c r="C11" s="156">
        <f>'[3]geral'!C10</f>
        <v>103.90404232719402</v>
      </c>
      <c r="D11" s="156">
        <f>'[3]geral'!D10</f>
        <v>104.52904290979438</v>
      </c>
      <c r="E11" s="157">
        <f>'[3]geral'!E10</f>
        <v>105.0501790622137</v>
      </c>
      <c r="F11" s="150">
        <v>8</v>
      </c>
    </row>
    <row r="12" spans="1:6" s="151" customFormat="1" ht="18" customHeight="1">
      <c r="A12" s="146">
        <f t="shared" si="0"/>
        <v>7</v>
      </c>
      <c r="B12" s="155" t="s">
        <v>215</v>
      </c>
      <c r="C12" s="156">
        <f>'[3]geral'!C11</f>
        <v>103.65352626410406</v>
      </c>
      <c r="D12" s="156">
        <f>'[3]geral'!D11</f>
        <v>104.21218084485434</v>
      </c>
      <c r="E12" s="157">
        <f>'[3]geral'!E11</f>
        <v>104.67747980344801</v>
      </c>
      <c r="F12" s="150">
        <v>9</v>
      </c>
    </row>
    <row r="13" spans="1:6" s="151" customFormat="1" ht="18" customHeight="1">
      <c r="A13" s="146">
        <f t="shared" si="0"/>
        <v>8</v>
      </c>
      <c r="B13" s="155" t="s">
        <v>216</v>
      </c>
      <c r="C13" s="156">
        <f>'[3]geral'!C12</f>
        <v>103.94746511146295</v>
      </c>
      <c r="D13" s="156">
        <f>'[3]geral'!D12</f>
        <v>104.5019428647666</v>
      </c>
      <c r="E13" s="157">
        <f>'[3]geral'!E12</f>
        <v>104.96377113350546</v>
      </c>
      <c r="F13" s="150">
        <v>10</v>
      </c>
    </row>
    <row r="14" spans="1:6" s="151" customFormat="1" ht="18" customHeight="1">
      <c r="A14" s="146">
        <f t="shared" si="0"/>
        <v>9</v>
      </c>
      <c r="B14" s="155" t="s">
        <v>217</v>
      </c>
      <c r="C14" s="156">
        <f>'[3]geral'!C13</f>
        <v>104.5420232345298</v>
      </c>
      <c r="D14" s="156">
        <f>'[3]geral'!D13</f>
        <v>105.69851408368494</v>
      </c>
      <c r="E14" s="157">
        <f>'[3]geral'!E13</f>
        <v>106.66278004497377</v>
      </c>
      <c r="F14" s="150">
        <v>11</v>
      </c>
    </row>
    <row r="15" spans="1:6" s="151" customFormat="1" ht="18" customHeight="1">
      <c r="A15" s="146">
        <f t="shared" si="0"/>
        <v>10</v>
      </c>
      <c r="B15" s="155" t="s">
        <v>218</v>
      </c>
      <c r="C15" s="156">
        <f>'[3]geral'!C14</f>
        <v>104.15789860445852</v>
      </c>
      <c r="D15" s="156">
        <f>'[3]geral'!D14</f>
        <v>105.20508480229476</v>
      </c>
      <c r="E15" s="157">
        <f>'[3]geral'!E14</f>
        <v>106.07666361289247</v>
      </c>
      <c r="F15" s="150">
        <v>12</v>
      </c>
    </row>
    <row r="16" spans="1:6" s="151" customFormat="1" ht="18" customHeight="1">
      <c r="A16" s="146">
        <f t="shared" si="0"/>
        <v>11</v>
      </c>
      <c r="B16" s="155" t="s">
        <v>219</v>
      </c>
      <c r="C16" s="156">
        <f>'[3]geral'!C15</f>
        <v>104.44181680929383</v>
      </c>
      <c r="D16" s="156">
        <f>'[3]geral'!D15</f>
        <v>105.42542901455899</v>
      </c>
      <c r="E16" s="157">
        <f>'[3]geral'!E15</f>
        <v>106.24427417339885</v>
      </c>
      <c r="F16" s="150">
        <v>1</v>
      </c>
    </row>
    <row r="17" spans="1:6" s="151" customFormat="1" ht="18" customHeight="1">
      <c r="A17" s="146">
        <f t="shared" si="0"/>
        <v>12</v>
      </c>
      <c r="B17" s="155" t="s">
        <v>220</v>
      </c>
      <c r="C17" s="156">
        <f>'[3]geral'!C16</f>
        <v>104.7557969416999</v>
      </c>
      <c r="D17" s="156">
        <f>'[3]geral'!D16</f>
        <v>105.7256141287127</v>
      </c>
      <c r="E17" s="157">
        <f>'[3]geral'!E16</f>
        <v>106.5295244440743</v>
      </c>
      <c r="F17" s="150">
        <v>2</v>
      </c>
    </row>
    <row r="18" spans="1:6" s="151" customFormat="1" ht="18" customHeight="1">
      <c r="A18" s="146">
        <f t="shared" si="0"/>
        <v>13</v>
      </c>
      <c r="B18" s="155" t="s">
        <v>221</v>
      </c>
      <c r="C18" s="156">
        <f>'[3]geral'!C17</f>
        <v>104.57876559044966</v>
      </c>
      <c r="D18" s="156">
        <f>'[3]geral'!D17</f>
        <v>105.49630605540084</v>
      </c>
      <c r="E18" s="157">
        <f>'[3]geral'!E17</f>
        <v>106.25884900474722</v>
      </c>
      <c r="F18" s="150">
        <v>3</v>
      </c>
    </row>
    <row r="19" spans="1:6" s="151" customFormat="1" ht="18" customHeight="1">
      <c r="A19" s="146">
        <f t="shared" si="0"/>
        <v>14</v>
      </c>
      <c r="B19" s="155" t="s">
        <v>222</v>
      </c>
      <c r="C19" s="156">
        <f>'[3]geral'!C18</f>
        <v>105.15328242846932</v>
      </c>
      <c r="D19" s="156">
        <f>'[3]geral'!D18</f>
        <v>106.16129946800528</v>
      </c>
      <c r="E19" s="157">
        <f>'[3]geral'!E18</f>
        <v>107.00008328475056</v>
      </c>
      <c r="F19" s="150">
        <v>4</v>
      </c>
    </row>
    <row r="20" spans="1:6" s="151" customFormat="1" ht="18" customHeight="1">
      <c r="A20" s="146">
        <f t="shared" si="0"/>
        <v>15</v>
      </c>
      <c r="B20" s="155" t="s">
        <v>223</v>
      </c>
      <c r="C20" s="156">
        <f>'[3]geral'!C19</f>
        <v>109.57906620972537</v>
      </c>
      <c r="D20" s="156">
        <f>'[3]geral'!D19</f>
        <v>110.62655304104199</v>
      </c>
      <c r="E20" s="157">
        <f>'[3]geral'!E19</f>
        <v>111.40376447072542</v>
      </c>
      <c r="F20" s="150">
        <v>5</v>
      </c>
    </row>
    <row r="21" spans="1:6" s="151" customFormat="1" ht="18" customHeight="1">
      <c r="A21" s="146">
        <f t="shared" si="0"/>
        <v>16</v>
      </c>
      <c r="B21" s="155" t="s">
        <v>224</v>
      </c>
      <c r="C21" s="156">
        <f>'[3]geral'!C20</f>
        <v>109.95317019727305</v>
      </c>
      <c r="D21" s="156">
        <f>'[3]geral'!D20</f>
        <v>111.09767690075546</v>
      </c>
      <c r="E21" s="157">
        <f>'[3]geral'!E20</f>
        <v>112.04922128758224</v>
      </c>
      <c r="F21" s="150">
        <v>6</v>
      </c>
    </row>
    <row r="22" spans="1:6" s="151" customFormat="1" ht="18" customHeight="1">
      <c r="A22" s="146">
        <f t="shared" si="0"/>
        <v>17</v>
      </c>
      <c r="B22" s="155" t="s">
        <v>225</v>
      </c>
      <c r="C22" s="156">
        <f>'[3]geral'!C21</f>
        <v>109.75275734680108</v>
      </c>
      <c r="D22" s="156">
        <f>'[3]geral'!D21</f>
        <v>111.05389990494139</v>
      </c>
      <c r="E22" s="157">
        <f>'[3]geral'!E21</f>
        <v>112.13667027567253</v>
      </c>
      <c r="F22" s="150">
        <v>7</v>
      </c>
    </row>
    <row r="23" spans="1:6" s="151" customFormat="1" ht="18" customHeight="1">
      <c r="A23" s="146">
        <f t="shared" si="0"/>
        <v>18</v>
      </c>
      <c r="B23" s="155" t="s">
        <v>226</v>
      </c>
      <c r="C23" s="156">
        <f>'[3]geral'!C22</f>
        <v>109.74941713262655</v>
      </c>
      <c r="D23" s="156">
        <f>'[3]geral'!D22</f>
        <v>111.01429214682388</v>
      </c>
      <c r="E23" s="157">
        <f>'[3]geral'!E22</f>
        <v>112.06691929707672</v>
      </c>
      <c r="F23" s="150">
        <v>8</v>
      </c>
    </row>
    <row r="24" spans="1:6" s="151" customFormat="1" ht="18" customHeight="1">
      <c r="A24" s="146">
        <f t="shared" si="0"/>
        <v>19</v>
      </c>
      <c r="B24" s="155" t="s">
        <v>227</v>
      </c>
      <c r="C24" s="156">
        <f>'[3]geral'!C23</f>
        <v>111.23581244029367</v>
      </c>
      <c r="D24" s="156">
        <f>'[3]geral'!D23</f>
        <v>112.67781798775911</v>
      </c>
      <c r="E24" s="157">
        <f>'[3]geral'!E23</f>
        <v>113.87523944365786</v>
      </c>
      <c r="F24" s="150">
        <v>9</v>
      </c>
    </row>
    <row r="25" spans="1:6" s="151" customFormat="1" ht="18" customHeight="1">
      <c r="A25" s="146">
        <f t="shared" si="0"/>
        <v>20</v>
      </c>
      <c r="B25" s="155" t="s">
        <v>228</v>
      </c>
      <c r="C25" s="156">
        <f>'[3]geral'!C24</f>
        <v>110.83498673934974</v>
      </c>
      <c r="D25" s="156">
        <f>'[3]geral'!D24</f>
        <v>112.34427897203277</v>
      </c>
      <c r="E25" s="157">
        <f>'[3]geral'!E24</f>
        <v>113.6003997668027</v>
      </c>
      <c r="F25" s="150">
        <v>10</v>
      </c>
    </row>
    <row r="26" spans="1:6" s="151" customFormat="1" ht="18" customHeight="1">
      <c r="A26" s="146">
        <f t="shared" si="0"/>
        <v>21</v>
      </c>
      <c r="B26" s="155" t="s">
        <v>229</v>
      </c>
      <c r="C26" s="156">
        <f>'[3]geral'!C25</f>
        <v>110.7514813849864</v>
      </c>
      <c r="D26" s="156">
        <f>'[3]geral'!D25</f>
        <v>112.3380251154879</v>
      </c>
      <c r="E26" s="157">
        <f>'[3]geral'!E25</f>
        <v>113.6576580328142</v>
      </c>
      <c r="F26" s="150">
        <v>11</v>
      </c>
    </row>
    <row r="27" spans="1:6" s="151" customFormat="1" ht="18" customHeight="1">
      <c r="A27" s="146">
        <f t="shared" si="0"/>
        <v>22</v>
      </c>
      <c r="B27" s="155" t="s">
        <v>230</v>
      </c>
      <c r="C27" s="156">
        <f>'[3]geral'!C26</f>
        <v>110.49762510772193</v>
      </c>
      <c r="D27" s="156">
        <f>'[3]geral'!D26</f>
        <v>112.0107399563064</v>
      </c>
      <c r="E27" s="157">
        <f>'[3]geral'!E26</f>
        <v>113.266219705172</v>
      </c>
      <c r="F27" s="150">
        <v>12</v>
      </c>
    </row>
    <row r="28" spans="1:6" s="151" customFormat="1" ht="18" customHeight="1">
      <c r="A28" s="146">
        <f t="shared" si="0"/>
        <v>23</v>
      </c>
      <c r="B28" s="155" t="s">
        <v>231</v>
      </c>
      <c r="C28" s="156">
        <f>'[3]geral'!C27</f>
        <v>111.13894622923223</v>
      </c>
      <c r="D28" s="156">
        <f>'[3]geral'!D27</f>
        <v>112.73201807781466</v>
      </c>
      <c r="E28" s="157">
        <f>'[3]geral'!E27</f>
        <v>114.05430165736654</v>
      </c>
      <c r="F28" s="150">
        <v>1</v>
      </c>
    </row>
    <row r="29" spans="1:6" s="151" customFormat="1" ht="18" customHeight="1">
      <c r="A29" s="146">
        <f t="shared" si="0"/>
        <v>24</v>
      </c>
      <c r="B29" s="155" t="s">
        <v>232</v>
      </c>
      <c r="C29" s="156">
        <f>'[3]geral'!C29</f>
        <v>111.44979167746894</v>
      </c>
      <c r="D29" s="156">
        <f>'[3]geral'!D29</f>
        <v>113.1221014829542</v>
      </c>
      <c r="E29" s="157">
        <f>'[3]geral'!E29</f>
        <v>114.51079054884968</v>
      </c>
      <c r="F29" s="150">
        <v>2</v>
      </c>
    </row>
    <row r="30" spans="1:6" s="151" customFormat="1" ht="18" customHeight="1">
      <c r="A30" s="146">
        <f t="shared" si="0"/>
        <v>25</v>
      </c>
      <c r="B30" s="155" t="s">
        <v>233</v>
      </c>
      <c r="C30" s="156">
        <f>'[3]geral'!C30</f>
        <v>111.376258345628</v>
      </c>
      <c r="D30" s="156">
        <f>'[3]geral'!D30</f>
        <v>113.1471335731236</v>
      </c>
      <c r="E30" s="157">
        <f>'[3]geral'!E30</f>
        <v>114.61913113468779</v>
      </c>
      <c r="F30" s="150">
        <v>3</v>
      </c>
    </row>
    <row r="31" spans="1:6" s="151" customFormat="1" ht="18" customHeight="1">
      <c r="A31" s="146">
        <f t="shared" si="0"/>
        <v>26</v>
      </c>
      <c r="B31" s="155" t="s">
        <v>234</v>
      </c>
      <c r="C31" s="156">
        <f>'[3]geral'!C31</f>
        <v>111.65033712794424</v>
      </c>
      <c r="D31" s="156">
        <f>'[3]geral'!D31</f>
        <v>113.71661362447706</v>
      </c>
      <c r="E31" s="157">
        <f>'[3]geral'!E31</f>
        <v>115.43376900127804</v>
      </c>
      <c r="F31" s="150">
        <v>4</v>
      </c>
    </row>
    <row r="32" spans="1:6" s="151" customFormat="1" ht="18" customHeight="1">
      <c r="A32" s="146">
        <f t="shared" si="0"/>
        <v>27</v>
      </c>
      <c r="B32" s="155" t="s">
        <v>235</v>
      </c>
      <c r="C32" s="156">
        <f>'[3]geral'!C32</f>
        <v>116.60046733050936</v>
      </c>
      <c r="D32" s="156">
        <f>'[3]geral'!D32</f>
        <v>118.78978389880527</v>
      </c>
      <c r="E32" s="157">
        <f>'[3]geral'!E32</f>
        <v>120.60807371144914</v>
      </c>
      <c r="F32" s="150">
        <v>5</v>
      </c>
    </row>
    <row r="33" spans="1:6" s="151" customFormat="1" ht="18" customHeight="1">
      <c r="A33" s="146">
        <f t="shared" si="0"/>
        <v>28</v>
      </c>
      <c r="B33" s="155" t="s">
        <v>236</v>
      </c>
      <c r="C33" s="156">
        <f>'[3]geral'!C33</f>
        <v>116.6405764206044</v>
      </c>
      <c r="D33" s="156">
        <f>'[3]geral'!D33</f>
        <v>118.83984807914403</v>
      </c>
      <c r="E33" s="157">
        <f>'[3]geral'!E33</f>
        <v>120.66120226796589</v>
      </c>
      <c r="F33" s="150">
        <v>6</v>
      </c>
    </row>
    <row r="34" spans="1:6" s="151" customFormat="1" ht="18" customHeight="1">
      <c r="A34" s="146">
        <f t="shared" si="0"/>
        <v>29</v>
      </c>
      <c r="B34" s="155" t="s">
        <v>237</v>
      </c>
      <c r="C34" s="156">
        <f>'[3]geral'!C34</f>
        <v>117.268952165427</v>
      </c>
      <c r="D34" s="156">
        <f>'[3]geral'!D34</f>
        <v>119.87242179863107</v>
      </c>
      <c r="E34" s="157">
        <f>'[3]geral'!E34</f>
        <v>122.03525258258551</v>
      </c>
      <c r="F34" s="150">
        <v>7</v>
      </c>
    </row>
    <row r="35" spans="1:6" s="151" customFormat="1" ht="18" customHeight="1">
      <c r="A35" s="146">
        <f t="shared" si="0"/>
        <v>30</v>
      </c>
      <c r="B35" s="155" t="s">
        <v>238</v>
      </c>
      <c r="C35" s="156">
        <f>'[3]geral'!C35</f>
        <v>117.37925216318841</v>
      </c>
      <c r="D35" s="156">
        <f>'[3]geral'!D35</f>
        <v>120.04973243733086</v>
      </c>
      <c r="E35" s="157">
        <f>'[3]geral'!E35</f>
        <v>122.26651806389373</v>
      </c>
      <c r="F35" s="150">
        <v>8</v>
      </c>
    </row>
    <row r="36" spans="1:6" s="151" customFormat="1" ht="18" customHeight="1">
      <c r="A36" s="146">
        <f t="shared" si="0"/>
        <v>31</v>
      </c>
      <c r="B36" s="155" t="s">
        <v>239</v>
      </c>
      <c r="C36" s="156">
        <f>'[3]geral'!C36</f>
        <v>117.56642791696535</v>
      </c>
      <c r="D36" s="156">
        <f>'[3]geral'!D36</f>
        <v>120.30631136156704</v>
      </c>
      <c r="E36" s="157">
        <f>'[3]geral'!E36</f>
        <v>122.59570676701715</v>
      </c>
      <c r="F36" s="150">
        <v>9</v>
      </c>
    </row>
    <row r="37" spans="1:6" s="151" customFormat="1" ht="18" customHeight="1">
      <c r="A37" s="146">
        <f t="shared" si="0"/>
        <v>32</v>
      </c>
      <c r="B37" s="155" t="s">
        <v>240</v>
      </c>
      <c r="C37" s="156">
        <f>'[3]geral'!C37</f>
        <v>118.63600365283358</v>
      </c>
      <c r="D37" s="156">
        <f>'[3]geral'!D37</f>
        <v>121.52245374229621</v>
      </c>
      <c r="E37" s="157">
        <f>'[3]geral'!E37</f>
        <v>123.9187119979246</v>
      </c>
      <c r="F37" s="150">
        <v>10</v>
      </c>
    </row>
    <row r="38" spans="1:6" s="151" customFormat="1" ht="18" customHeight="1">
      <c r="A38" s="146">
        <f t="shared" si="0"/>
        <v>33</v>
      </c>
      <c r="B38" s="155" t="s">
        <v>241</v>
      </c>
      <c r="C38" s="156">
        <f>'[3]geral'!C38</f>
        <v>119.96628847431968</v>
      </c>
      <c r="D38" s="156">
        <f>'[3]geral'!D38</f>
        <v>123.94639447369809</v>
      </c>
      <c r="E38" s="157">
        <f>'[3]geral'!E38</f>
        <v>127.23872591202071</v>
      </c>
      <c r="F38" s="150">
        <v>11</v>
      </c>
    </row>
    <row r="39" spans="1:6" s="151" customFormat="1" ht="18" customHeight="1">
      <c r="A39" s="146">
        <f t="shared" si="0"/>
        <v>34</v>
      </c>
      <c r="B39" s="155" t="s">
        <v>242</v>
      </c>
      <c r="C39" s="156">
        <f>'[3]geral'!C39</f>
        <v>120.30721574012767</v>
      </c>
      <c r="D39" s="156">
        <f>'[3]geral'!D39</f>
        <v>124.71821725392071</v>
      </c>
      <c r="E39" s="157">
        <f>'[3]geral'!E39</f>
        <v>128.35755080807942</v>
      </c>
      <c r="F39" s="150">
        <v>12</v>
      </c>
    </row>
    <row r="40" spans="1:6" s="151" customFormat="1" ht="18" customHeight="1">
      <c r="A40" s="146">
        <f t="shared" si="0"/>
        <v>35</v>
      </c>
      <c r="B40" s="155" t="s">
        <v>243</v>
      </c>
      <c r="C40" s="156">
        <f>'[3]geral'!C40</f>
        <v>121.77788237694647</v>
      </c>
      <c r="D40" s="156">
        <f>'[3]geral'!D40</f>
        <v>126.97110536916516</v>
      </c>
      <c r="E40" s="157">
        <f>'[3]geral'!E40</f>
        <v>131.2712875252827</v>
      </c>
      <c r="F40" s="150">
        <v>1</v>
      </c>
    </row>
    <row r="41" spans="1:6" s="151" customFormat="1" ht="18" customHeight="1">
      <c r="A41" s="146">
        <f t="shared" si="0"/>
        <v>36</v>
      </c>
      <c r="B41" s="155" t="s">
        <v>244</v>
      </c>
      <c r="C41" s="156">
        <f>'[3]geral'!C41</f>
        <v>122.99452477649659</v>
      </c>
      <c r="D41" s="156">
        <f>'[3]geral'!D41</f>
        <v>128.41253656141876</v>
      </c>
      <c r="E41" s="157">
        <f>'[3]geral'!E41</f>
        <v>132.90368846767007</v>
      </c>
      <c r="F41" s="150">
        <v>2</v>
      </c>
    </row>
    <row r="42" spans="1:6" s="151" customFormat="1" ht="18" customHeight="1">
      <c r="A42" s="146">
        <f t="shared" si="0"/>
        <v>37</v>
      </c>
      <c r="B42" s="155" t="s">
        <v>245</v>
      </c>
      <c r="C42" s="156">
        <f>'[3]geral'!C42</f>
        <v>124.10420960245987</v>
      </c>
      <c r="D42" s="156">
        <f>'[3]geral'!D42</f>
        <v>129.70377521265607</v>
      </c>
      <c r="E42" s="157">
        <f>'[3]geral'!E42</f>
        <v>134.34440991203618</v>
      </c>
      <c r="F42" s="150">
        <v>3</v>
      </c>
    </row>
    <row r="43" spans="1:6" s="151" customFormat="1" ht="18" customHeight="1">
      <c r="A43" s="146">
        <f t="shared" si="0"/>
        <v>38</v>
      </c>
      <c r="B43" s="155" t="s">
        <v>246</v>
      </c>
      <c r="C43" s="156">
        <f>'[3]geral'!C43</f>
        <v>124.0072793013968</v>
      </c>
      <c r="D43" s="156">
        <f>'[3]geral'!D43</f>
        <v>129.58070076932327</v>
      </c>
      <c r="E43" s="157">
        <f>'[3]geral'!E43</f>
        <v>134.20585897053175</v>
      </c>
      <c r="F43" s="150">
        <v>4</v>
      </c>
    </row>
    <row r="44" spans="1:6" s="151" customFormat="1" ht="18" customHeight="1">
      <c r="A44" s="146">
        <f t="shared" si="0"/>
        <v>39</v>
      </c>
      <c r="B44" s="155" t="s">
        <v>247</v>
      </c>
      <c r="C44" s="156">
        <f>'[3]geral'!C44</f>
        <v>128.5964276931064</v>
      </c>
      <c r="D44" s="156">
        <f>'[3]geral'!D44</f>
        <v>133.74437176749726</v>
      </c>
      <c r="E44" s="157">
        <f>'[3]geral'!E44</f>
        <v>138.02069767571527</v>
      </c>
      <c r="F44" s="150">
        <v>5</v>
      </c>
    </row>
    <row r="45" spans="1:6" s="151" customFormat="1" ht="18" customHeight="1">
      <c r="A45" s="146">
        <f t="shared" si="0"/>
        <v>40</v>
      </c>
      <c r="B45" s="155" t="s">
        <v>248</v>
      </c>
      <c r="C45" s="156">
        <f>'[3]geral'!C45</f>
        <v>128.24547315477463</v>
      </c>
      <c r="D45" s="156">
        <f>'[3]geral'!D45</f>
        <v>133.27293406930724</v>
      </c>
      <c r="E45" s="157">
        <f>'[3]geral'!E45</f>
        <v>137.44461744524924</v>
      </c>
      <c r="F45" s="150">
        <v>6</v>
      </c>
    </row>
    <row r="46" spans="1:6" s="151" customFormat="1" ht="18" customHeight="1">
      <c r="A46" s="146">
        <f t="shared" si="0"/>
        <v>41</v>
      </c>
      <c r="B46" s="155" t="s">
        <v>249</v>
      </c>
      <c r="C46" s="156">
        <f>'[3]geral'!C46</f>
        <v>132.77111548716704</v>
      </c>
      <c r="D46" s="156">
        <f>'[3]geral'!D46</f>
        <v>137.88301067550188</v>
      </c>
      <c r="E46" s="157">
        <f>'[3]geral'!E46</f>
        <v>142.13034778274664</v>
      </c>
      <c r="F46" s="150">
        <v>7</v>
      </c>
    </row>
    <row r="47" spans="1:6" s="151" customFormat="1" ht="18" customHeight="1">
      <c r="A47" s="146">
        <f t="shared" si="0"/>
        <v>42</v>
      </c>
      <c r="B47" s="155" t="s">
        <v>250</v>
      </c>
      <c r="C47" s="156">
        <f>'[3]geral'!C47</f>
        <v>133.84737607138447</v>
      </c>
      <c r="D47" s="156">
        <f>'[3]geral'!D47</f>
        <v>139.08455100363224</v>
      </c>
      <c r="E47" s="157">
        <f>'[3]geral'!E47</f>
        <v>143.43668523121744</v>
      </c>
      <c r="F47" s="150">
        <v>8</v>
      </c>
    </row>
    <row r="48" spans="1:6" s="151" customFormat="1" ht="18" customHeight="1">
      <c r="A48" s="146">
        <f t="shared" si="0"/>
        <v>43</v>
      </c>
      <c r="B48" s="155" t="s">
        <v>251</v>
      </c>
      <c r="C48" s="156">
        <f>'[3]geral'!C48</f>
        <v>134.18830333719245</v>
      </c>
      <c r="D48" s="156">
        <f>'[3]geral'!D48</f>
        <v>139.33069989029786</v>
      </c>
      <c r="E48" s="157">
        <f>'[3]geral'!E48</f>
        <v>143.60336305558374</v>
      </c>
      <c r="F48" s="150">
        <v>9</v>
      </c>
    </row>
    <row r="49" spans="1:6" ht="18" customHeight="1">
      <c r="A49" s="146">
        <f t="shared" si="0"/>
        <v>44</v>
      </c>
      <c r="B49" s="158" t="s">
        <v>2</v>
      </c>
      <c r="C49" s="156">
        <f>'[3]geral'!C49</f>
        <v>136.07008814748562</v>
      </c>
      <c r="D49" s="156">
        <f>'[3]geral'!D49</f>
        <v>141.52726580266116</v>
      </c>
      <c r="E49" s="157">
        <f>'[3]geral'!E49</f>
        <v>146.06186096498655</v>
      </c>
      <c r="F49" s="150">
        <v>10</v>
      </c>
    </row>
    <row r="50" spans="1:6" ht="18" customHeight="1">
      <c r="A50" s="146">
        <f t="shared" si="0"/>
        <v>45</v>
      </c>
      <c r="B50" s="158" t="s">
        <v>3</v>
      </c>
      <c r="C50" s="156">
        <f>'[3]geral'!C50</f>
        <v>136.2472366287388</v>
      </c>
      <c r="D50" s="156">
        <f>'[3]geral'!D50</f>
        <v>141.72960853153035</v>
      </c>
      <c r="E50" s="157">
        <f>'[3]geral'!E50</f>
        <v>146.28062560946728</v>
      </c>
      <c r="F50" s="150">
        <v>11</v>
      </c>
    </row>
    <row r="51" spans="1:6" ht="18" customHeight="1">
      <c r="A51" s="146">
        <f t="shared" si="0"/>
        <v>46</v>
      </c>
      <c r="B51" s="158" t="s">
        <v>4</v>
      </c>
      <c r="C51" s="156">
        <f>'[3]geral'!C51</f>
        <v>134.99716998744282</v>
      </c>
      <c r="D51" s="156">
        <f>'[3]geral'!D51</f>
        <v>140.18596297108508</v>
      </c>
      <c r="E51" s="157">
        <f>'[3]geral'!E51</f>
        <v>144.49404767954113</v>
      </c>
      <c r="F51" s="150">
        <v>12</v>
      </c>
    </row>
    <row r="52" spans="1:6" ht="18" customHeight="1">
      <c r="A52" s="146">
        <f t="shared" si="0"/>
        <v>47</v>
      </c>
      <c r="B52" s="158" t="s">
        <v>5</v>
      </c>
      <c r="C52" s="156">
        <f>'[3]geral'!C52</f>
        <v>136.29068814300845</v>
      </c>
      <c r="D52" s="156">
        <f>'[3]geral'!D52</f>
        <v>141.63573819339513</v>
      </c>
      <c r="E52" s="157">
        <f>'[3]geral'!E52</f>
        <v>146.074361801814</v>
      </c>
      <c r="F52" s="150">
        <v>1</v>
      </c>
    </row>
    <row r="53" spans="1:6" ht="18" customHeight="1">
      <c r="A53" s="146">
        <f t="shared" si="0"/>
        <v>48</v>
      </c>
      <c r="B53" s="158" t="s">
        <v>6</v>
      </c>
      <c r="C53" s="156">
        <f>'[3]geral'!C53</f>
        <v>137.2633335778136</v>
      </c>
      <c r="D53" s="156">
        <f>'[3]geral'!D53</f>
        <v>142.88734270186427</v>
      </c>
      <c r="E53" s="157">
        <f>'[3]geral'!E53</f>
        <v>147.557794438674</v>
      </c>
      <c r="F53" s="150">
        <v>2</v>
      </c>
    </row>
    <row r="54" spans="1:6" ht="18" customHeight="1">
      <c r="A54" s="146">
        <f t="shared" si="0"/>
        <v>49</v>
      </c>
      <c r="B54" s="158" t="s">
        <v>7</v>
      </c>
      <c r="C54" s="156">
        <f>'[3]geral'!C54</f>
        <v>138.4699487048399</v>
      </c>
      <c r="D54" s="156">
        <f>'[3]geral'!D54</f>
        <v>144.22655952592623</v>
      </c>
      <c r="E54" s="157">
        <f>'[3]geral'!E54</f>
        <v>149.00789151066076</v>
      </c>
      <c r="F54" s="150">
        <v>3</v>
      </c>
    </row>
    <row r="55" spans="1:6" ht="18" customHeight="1">
      <c r="A55" s="146">
        <f t="shared" si="0"/>
        <v>50</v>
      </c>
      <c r="B55" s="158" t="s">
        <v>8</v>
      </c>
      <c r="C55" s="156">
        <f>'[3]geral'!C55</f>
        <v>137.94184568525503</v>
      </c>
      <c r="D55" s="156">
        <f>'[3]geral'!D55</f>
        <v>143.60701529423403</v>
      </c>
      <c r="E55" s="157">
        <f>'[3]geral'!E55</f>
        <v>148.3120115939315</v>
      </c>
      <c r="F55" s="150">
        <v>4</v>
      </c>
    </row>
    <row r="56" spans="1:6" ht="18" customHeight="1">
      <c r="A56" s="146">
        <f t="shared" si="0"/>
        <v>51</v>
      </c>
      <c r="B56" s="158" t="s">
        <v>9</v>
      </c>
      <c r="C56" s="156">
        <f>'[3]geral'!C56</f>
        <v>143.20616376023142</v>
      </c>
      <c r="D56" s="156">
        <f>'[3]geral'!D56</f>
        <v>148.85123818471968</v>
      </c>
      <c r="E56" s="157">
        <f>'[3]geral'!E56</f>
        <v>153.54257006982618</v>
      </c>
      <c r="F56" s="150">
        <v>5</v>
      </c>
    </row>
    <row r="57" spans="1:6" ht="18" customHeight="1">
      <c r="A57" s="146">
        <f t="shared" si="0"/>
        <v>52</v>
      </c>
      <c r="B57" s="158" t="s">
        <v>10</v>
      </c>
      <c r="C57" s="156">
        <f>'[3]geral'!C57</f>
        <v>144.67014554870104</v>
      </c>
      <c r="D57" s="156">
        <f>'[3]geral'!D57</f>
        <v>151.07700820228064</v>
      </c>
      <c r="E57" s="157">
        <f>'[3]geral'!E57</f>
        <v>156.4000530213058</v>
      </c>
      <c r="F57" s="150">
        <v>6</v>
      </c>
    </row>
    <row r="58" spans="1:6" ht="18" customHeight="1">
      <c r="A58" s="146">
        <f t="shared" si="0"/>
        <v>53</v>
      </c>
      <c r="B58" s="158" t="s">
        <v>11</v>
      </c>
      <c r="C58" s="156">
        <f>'[3]geral'!C58</f>
        <v>145.2417000825556</v>
      </c>
      <c r="D58" s="156">
        <f>'[3]geral'!D58</f>
        <v>151.73618657674103</v>
      </c>
      <c r="E58" s="157">
        <f>'[3]geral'!E58</f>
        <v>157.1334354485175</v>
      </c>
      <c r="F58" s="150">
        <v>7</v>
      </c>
    </row>
    <row r="59" spans="1:6" ht="18" customHeight="1">
      <c r="A59" s="146">
        <f t="shared" si="0"/>
        <v>54</v>
      </c>
      <c r="B59" s="158" t="s">
        <v>12</v>
      </c>
      <c r="C59" s="156">
        <f>'[3]geral'!C60</f>
        <v>147.20145316091038</v>
      </c>
      <c r="D59" s="156">
        <f>'[3]geral'!D60</f>
        <v>153.6404592135954</v>
      </c>
      <c r="E59" s="157">
        <f>'[3]geral'!E60</f>
        <v>158.99867861643864</v>
      </c>
      <c r="F59" s="150">
        <v>8</v>
      </c>
    </row>
    <row r="60" spans="1:6" ht="18" customHeight="1">
      <c r="A60" s="146">
        <f t="shared" si="0"/>
        <v>55</v>
      </c>
      <c r="B60" s="158" t="s">
        <v>13</v>
      </c>
      <c r="C60" s="156">
        <f>'[3]geral'!C61</f>
        <v>147.2774435863976</v>
      </c>
      <c r="D60" s="156">
        <f>'[3]geral'!D61</f>
        <v>153.6774929093724</v>
      </c>
      <c r="E60" s="157">
        <f>'[3]geral'!E61</f>
        <v>159.0306020936402</v>
      </c>
      <c r="F60" s="150">
        <v>9</v>
      </c>
    </row>
    <row r="61" spans="1:6" ht="18" customHeight="1">
      <c r="A61" s="146">
        <f t="shared" si="0"/>
        <v>56</v>
      </c>
      <c r="B61" s="158" t="s">
        <v>14</v>
      </c>
      <c r="C61" s="156">
        <f>'[3]geral'!C62</f>
        <v>149.28519061769163</v>
      </c>
      <c r="D61" s="156">
        <f>'[3]geral'!D62</f>
        <v>156.02049139553185</v>
      </c>
      <c r="E61" s="157">
        <f>'[3]geral'!E62</f>
        <v>161.60728275348225</v>
      </c>
      <c r="F61" s="150">
        <v>10</v>
      </c>
    </row>
    <row r="62" spans="1:6" ht="18" customHeight="1">
      <c r="A62" s="146">
        <f t="shared" si="0"/>
        <v>57</v>
      </c>
      <c r="B62" s="158" t="s">
        <v>15</v>
      </c>
      <c r="C62" s="156">
        <f>'[3]geral'!C63</f>
        <v>150.33705808627795</v>
      </c>
      <c r="D62" s="156">
        <f>'[3]geral'!D63</f>
        <v>157.1018753122208</v>
      </c>
      <c r="E62" s="157">
        <f>'[3]geral'!E63</f>
        <v>162.71700362763255</v>
      </c>
      <c r="F62" s="150">
        <v>11</v>
      </c>
    </row>
    <row r="63" spans="1:6" ht="18" customHeight="1">
      <c r="A63" s="146">
        <f t="shared" si="0"/>
        <v>58</v>
      </c>
      <c r="B63" s="158" t="s">
        <v>16</v>
      </c>
      <c r="C63" s="156">
        <f>'[3]geral'!C64</f>
        <v>151.4297204148627</v>
      </c>
      <c r="D63" s="156">
        <f>'[3]geral'!D64</f>
        <v>158.65482162180382</v>
      </c>
      <c r="E63" s="157">
        <f>'[3]geral'!E64</f>
        <v>164.5700854709054</v>
      </c>
      <c r="F63" s="150">
        <v>12</v>
      </c>
    </row>
    <row r="64" spans="1:6" ht="18" customHeight="1">
      <c r="A64" s="146">
        <f t="shared" si="0"/>
        <v>59</v>
      </c>
      <c r="B64" s="158" t="s">
        <v>17</v>
      </c>
      <c r="C64" s="156">
        <f>'[3]geral'!C65</f>
        <v>152.48198783305685</v>
      </c>
      <c r="D64" s="156">
        <f>'[3]geral'!D65</f>
        <v>159.7263298862856</v>
      </c>
      <c r="E64" s="157">
        <f>'[3]geral'!E65</f>
        <v>165.66718897073315</v>
      </c>
      <c r="F64" s="150">
        <v>1</v>
      </c>
    </row>
    <row r="65" spans="1:6" ht="18" customHeight="1">
      <c r="A65" s="146">
        <f t="shared" si="0"/>
        <v>60</v>
      </c>
      <c r="B65" s="158" t="s">
        <v>18</v>
      </c>
      <c r="C65" s="156">
        <f>'[3]geral'!C66</f>
        <v>153.37427540811996</v>
      </c>
      <c r="D65" s="156">
        <f>'[3]geral'!D66</f>
        <v>160.62674247627754</v>
      </c>
      <c r="E65" s="157">
        <f>'[3]geral'!E66</f>
        <v>166.57746412065262</v>
      </c>
      <c r="F65" s="150">
        <v>2</v>
      </c>
    </row>
    <row r="66" spans="1:6" ht="18" customHeight="1">
      <c r="A66" s="146">
        <f t="shared" si="0"/>
        <v>61</v>
      </c>
      <c r="B66" s="158" t="s">
        <v>19</v>
      </c>
      <c r="C66" s="156">
        <f>'[3]geral'!C67</f>
        <v>153.99659699789956</v>
      </c>
      <c r="D66" s="156">
        <f>'[3]geral'!D67</f>
        <v>161.2471803261952</v>
      </c>
      <c r="E66" s="157">
        <f>'[3]geral'!E67</f>
        <v>167.20301225724555</v>
      </c>
      <c r="F66" s="150">
        <v>3</v>
      </c>
    </row>
    <row r="67" spans="1:6" ht="18" customHeight="1">
      <c r="A67" s="146">
        <f t="shared" si="0"/>
        <v>62</v>
      </c>
      <c r="B67" s="158" t="s">
        <v>20</v>
      </c>
      <c r="C67" s="156">
        <f>'[3]geral'!C68</f>
        <v>154.49253451160567</v>
      </c>
      <c r="D67" s="156">
        <f>'[3]geral'!D68</f>
        <v>161.7854033714879</v>
      </c>
      <c r="E67" s="157">
        <f>'[3]geral'!E68</f>
        <v>167.76547352222582</v>
      </c>
      <c r="F67" s="150">
        <v>4</v>
      </c>
    </row>
    <row r="68" spans="1:6" ht="18" customHeight="1">
      <c r="A68" s="146">
        <f t="shared" si="0"/>
        <v>63</v>
      </c>
      <c r="B68" s="158" t="s">
        <v>21</v>
      </c>
      <c r="C68" s="156">
        <f>'[3]geral'!C69</f>
        <v>162.76349240147832</v>
      </c>
      <c r="D68" s="156">
        <f>'[3]geral'!D69</f>
        <v>169.91800296412137</v>
      </c>
      <c r="E68" s="157">
        <f>'[3]geral'!E69</f>
        <v>175.88467789049514</v>
      </c>
      <c r="F68" s="150">
        <v>5</v>
      </c>
    </row>
    <row r="69" spans="1:6" ht="18" customHeight="1">
      <c r="A69" s="146">
        <f t="shared" si="0"/>
        <v>64</v>
      </c>
      <c r="B69" s="158" t="s">
        <v>22</v>
      </c>
      <c r="C69" s="156">
        <f>'[3]geral'!C70</f>
        <v>163.47940219948953</v>
      </c>
      <c r="D69" s="156">
        <f>'[3]geral'!D70</f>
        <v>170.56485818369333</v>
      </c>
      <c r="E69" s="157">
        <f>'[3]geral'!E70</f>
        <v>176.49426428848733</v>
      </c>
      <c r="F69" s="150">
        <v>6</v>
      </c>
    </row>
    <row r="70" spans="1:6" ht="18" customHeight="1">
      <c r="A70" s="146">
        <f t="shared" si="0"/>
        <v>65</v>
      </c>
      <c r="B70" s="158" t="s">
        <v>23</v>
      </c>
      <c r="C70" s="156">
        <f>'[3]geral'!C71</f>
        <v>163.9153472720215</v>
      </c>
      <c r="D70" s="156">
        <f>'[3]geral'!D71</f>
        <v>170.96975992418876</v>
      </c>
      <c r="E70" s="157">
        <f>'[3]geral'!E71</f>
        <v>176.88342667723046</v>
      </c>
      <c r="F70" s="150">
        <v>7</v>
      </c>
    </row>
    <row r="71" spans="1:6" ht="18" customHeight="1">
      <c r="A71" s="146">
        <f t="shared" si="0"/>
        <v>66</v>
      </c>
      <c r="B71" s="158" t="s">
        <v>24</v>
      </c>
      <c r="C71" s="156">
        <f>'[3]geral'!C72</f>
        <v>165.3711638445136</v>
      </c>
      <c r="D71" s="156">
        <f>'[3]geral'!D72</f>
        <v>172.3202553635241</v>
      </c>
      <c r="E71" s="157">
        <f>'[3]geral'!E72</f>
        <v>178.1786077522661</v>
      </c>
      <c r="F71" s="150">
        <v>8</v>
      </c>
    </row>
    <row r="72" spans="1:6" ht="18" customHeight="1">
      <c r="A72" s="146">
        <f aca="true" t="shared" si="1" ref="A72:A135">A71+1</f>
        <v>67</v>
      </c>
      <c r="B72" s="158" t="s">
        <v>25</v>
      </c>
      <c r="C72" s="156">
        <f>'[3]geral'!C73</f>
        <v>180.59324591842818</v>
      </c>
      <c r="D72" s="156">
        <f>'[3]geral'!D73</f>
        <v>187.73367954591964</v>
      </c>
      <c r="E72" s="157">
        <f>'[3]geral'!E73</f>
        <v>193.84391406475737</v>
      </c>
      <c r="F72" s="150">
        <v>9</v>
      </c>
    </row>
    <row r="73" spans="1:6" ht="18" customHeight="1">
      <c r="A73" s="146">
        <f t="shared" si="1"/>
        <v>68</v>
      </c>
      <c r="B73" s="158" t="s">
        <v>26</v>
      </c>
      <c r="C73" s="156">
        <f>'[3]geral'!C75</f>
        <v>173.1500940977064</v>
      </c>
      <c r="D73" s="156">
        <f>'[3]geral'!D75</f>
        <v>178.84451806001027</v>
      </c>
      <c r="E73" s="157">
        <f>'[3]geral'!E75</f>
        <v>183.6013397950446</v>
      </c>
      <c r="F73" s="150">
        <v>10</v>
      </c>
    </row>
    <row r="74" spans="1:6" ht="18" customHeight="1">
      <c r="A74" s="146">
        <f t="shared" si="1"/>
        <v>69</v>
      </c>
      <c r="B74" s="158" t="s">
        <v>27</v>
      </c>
      <c r="C74" s="156">
        <f>'[3]geral'!C76</f>
        <v>175.2142808317586</v>
      </c>
      <c r="D74" s="156">
        <f>'[3]geral'!D76</f>
        <v>180.9796461169489</v>
      </c>
      <c r="E74" s="157">
        <f>'[3]geral'!E76</f>
        <v>185.79610408688723</v>
      </c>
      <c r="F74" s="150">
        <v>11</v>
      </c>
    </row>
    <row r="75" spans="1:6" ht="18" customHeight="1">
      <c r="A75" s="146">
        <f t="shared" si="1"/>
        <v>70</v>
      </c>
      <c r="B75" s="158" t="s">
        <v>28</v>
      </c>
      <c r="C75" s="156">
        <f>'[3]geral'!C77</f>
        <v>175.5784445843237</v>
      </c>
      <c r="D75" s="156">
        <f>'[3]geral'!D77</f>
        <v>181.32690077807086</v>
      </c>
      <c r="E75" s="157">
        <f>'[3]geral'!E77</f>
        <v>186.12439827965582</v>
      </c>
      <c r="F75" s="150">
        <v>12</v>
      </c>
    </row>
    <row r="76" spans="1:6" ht="18" customHeight="1">
      <c r="A76" s="146">
        <f t="shared" si="1"/>
        <v>71</v>
      </c>
      <c r="B76" s="158" t="s">
        <v>29</v>
      </c>
      <c r="C76" s="156">
        <f>'[3]geral'!C78</f>
        <v>175.55002204753814</v>
      </c>
      <c r="D76" s="156">
        <f>'[3]geral'!D78</f>
        <v>181.42312797332158</v>
      </c>
      <c r="E76" s="157">
        <f>'[3]geral'!E78</f>
        <v>186.34326107483494</v>
      </c>
      <c r="F76" s="150">
        <v>1</v>
      </c>
    </row>
    <row r="77" spans="1:6" ht="18" customHeight="1">
      <c r="A77" s="146">
        <f t="shared" si="1"/>
        <v>72</v>
      </c>
      <c r="B77" s="158" t="s">
        <v>30</v>
      </c>
      <c r="C77" s="156">
        <f>'[3]geral'!C79</f>
        <v>176.90009254485287</v>
      </c>
      <c r="D77" s="156">
        <f>'[3]geral'!D79</f>
        <v>182.78983306528755</v>
      </c>
      <c r="E77" s="157">
        <f>'[3]geral'!E79</f>
        <v>187.7198466931109</v>
      </c>
      <c r="F77" s="150">
        <v>2</v>
      </c>
    </row>
    <row r="78" spans="1:6" ht="18" customHeight="1">
      <c r="A78" s="146">
        <f t="shared" si="1"/>
        <v>73</v>
      </c>
      <c r="B78" s="158" t="s">
        <v>31</v>
      </c>
      <c r="C78" s="156">
        <f>'[3]geral'!C80</f>
        <v>176.14334250293692</v>
      </c>
      <c r="D78" s="156">
        <f>'[3]geral'!D80</f>
        <v>181.88752878518346</v>
      </c>
      <c r="E78" s="157">
        <f>'[3]geral'!E80</f>
        <v>186.70530513788813</v>
      </c>
      <c r="F78" s="150">
        <v>3</v>
      </c>
    </row>
    <row r="79" spans="1:6" ht="18" customHeight="1">
      <c r="A79" s="146">
        <f t="shared" si="1"/>
        <v>74</v>
      </c>
      <c r="B79" s="158" t="s">
        <v>32</v>
      </c>
      <c r="C79" s="156">
        <f>'[3]geral'!C81</f>
        <v>174.9886769460231</v>
      </c>
      <c r="D79" s="156">
        <f>'[3]geral'!D81</f>
        <v>180.81926745819783</v>
      </c>
      <c r="E79" s="157">
        <f>'[3]geral'!E81</f>
        <v>185.69996809274318</v>
      </c>
      <c r="F79" s="150">
        <v>4</v>
      </c>
    </row>
    <row r="80" spans="1:6" ht="18" customHeight="1">
      <c r="A80" s="146">
        <f t="shared" si="1"/>
        <v>75</v>
      </c>
      <c r="B80" s="158" t="s">
        <v>33</v>
      </c>
      <c r="C80" s="156">
        <f>'[3]geral'!C82</f>
        <v>177.23228094353422</v>
      </c>
      <c r="D80" s="156">
        <f>'[3]geral'!D82</f>
        <v>183.68098056913067</v>
      </c>
      <c r="E80" s="157">
        <f>'[3]geral'!E82</f>
        <v>189.1424548617749</v>
      </c>
      <c r="F80" s="150">
        <v>5</v>
      </c>
    </row>
    <row r="81" spans="1:6" ht="18" customHeight="1">
      <c r="A81" s="146">
        <f t="shared" si="1"/>
        <v>76</v>
      </c>
      <c r="B81" s="158" t="s">
        <v>34</v>
      </c>
      <c r="C81" s="156">
        <f>'[3]geral'!C83</f>
        <v>177.59466828755023</v>
      </c>
      <c r="D81" s="156">
        <f>'[3]geral'!D83</f>
        <v>183.8190456753599</v>
      </c>
      <c r="E81" s="157">
        <f>'[3]geral'!E83</f>
        <v>189.0647278877861</v>
      </c>
      <c r="F81" s="150">
        <v>6</v>
      </c>
    </row>
    <row r="82" spans="1:6" ht="18" customHeight="1">
      <c r="A82" s="146">
        <f t="shared" si="1"/>
        <v>77</v>
      </c>
      <c r="B82" s="158" t="s">
        <v>35</v>
      </c>
      <c r="C82" s="156">
        <f>'[3]geral'!C84</f>
        <v>178.12048521808333</v>
      </c>
      <c r="D82" s="156">
        <f>'[3]geral'!D84</f>
        <v>184.08262451452475</v>
      </c>
      <c r="E82" s="157">
        <f>'[3]geral'!E84</f>
        <v>189.07597784454762</v>
      </c>
      <c r="F82" s="150">
        <v>7</v>
      </c>
    </row>
    <row r="83" spans="1:6" ht="18" customHeight="1">
      <c r="A83" s="146">
        <f t="shared" si="1"/>
        <v>78</v>
      </c>
      <c r="B83" s="158" t="s">
        <v>36</v>
      </c>
      <c r="C83" s="156">
        <f>'[3]geral'!C85</f>
        <v>178.15601338906532</v>
      </c>
      <c r="D83" s="156">
        <f>'[3]geral'!D85</f>
        <v>184.04218120057882</v>
      </c>
      <c r="E83" s="157">
        <f>'[3]geral'!E85</f>
        <v>188.96245555359025</v>
      </c>
      <c r="F83" s="150">
        <v>8</v>
      </c>
    </row>
    <row r="84" spans="1:6" ht="18" customHeight="1">
      <c r="A84" s="146">
        <f t="shared" si="1"/>
        <v>79</v>
      </c>
      <c r="B84" s="158" t="s">
        <v>37</v>
      </c>
      <c r="C84" s="156">
        <f>'[3]geral'!C86</f>
        <v>179.307126128881</v>
      </c>
      <c r="D84" s="156">
        <f>'[3]geral'!D86</f>
        <v>185.287556350707</v>
      </c>
      <c r="E84" s="157">
        <f>'[3]geral'!E86</f>
        <v>190.2960867915039</v>
      </c>
      <c r="F84" s="150">
        <v>9</v>
      </c>
    </row>
    <row r="85" spans="1:6" ht="18" customHeight="1">
      <c r="A85" s="146">
        <f t="shared" si="1"/>
        <v>80</v>
      </c>
      <c r="B85" s="158" t="s">
        <v>38</v>
      </c>
      <c r="C85" s="156">
        <f>'[3]geral'!C87</f>
        <v>179.1863303475423</v>
      </c>
      <c r="D85" s="156">
        <f>'[3]geral'!D87</f>
        <v>185.04071267593355</v>
      </c>
      <c r="E85" s="157">
        <f>'[3]geral'!E87</f>
        <v>189.9299518350828</v>
      </c>
      <c r="F85" s="150">
        <v>10</v>
      </c>
    </row>
    <row r="86" spans="1:6" ht="18" customHeight="1">
      <c r="A86" s="146">
        <f t="shared" si="1"/>
        <v>81</v>
      </c>
      <c r="B86" s="158" t="s">
        <v>39</v>
      </c>
      <c r="C86" s="156">
        <f>'[3]geral'!C88</f>
        <v>179.88801172443615</v>
      </c>
      <c r="D86" s="156">
        <f>'[3]geral'!D88</f>
        <v>185.35449700827272</v>
      </c>
      <c r="E86" s="157">
        <f>'[3]geral'!E88</f>
        <v>189.8675657112234</v>
      </c>
      <c r="F86" s="150">
        <v>11</v>
      </c>
    </row>
    <row r="87" spans="1:6" ht="18" customHeight="1">
      <c r="A87" s="146">
        <f t="shared" si="1"/>
        <v>82</v>
      </c>
      <c r="B87" s="158" t="s">
        <v>40</v>
      </c>
      <c r="C87" s="156">
        <f>'[3]geral'!C89</f>
        <v>180.5488357047007</v>
      </c>
      <c r="D87" s="156">
        <f>'[3]geral'!D89</f>
        <v>185.86213032814578</v>
      </c>
      <c r="E87" s="157">
        <f>'[3]geral'!E89</f>
        <v>190.22449615756682</v>
      </c>
      <c r="F87" s="150">
        <v>12</v>
      </c>
    </row>
    <row r="88" spans="1:6" ht="18" customHeight="1">
      <c r="A88" s="146">
        <f t="shared" si="1"/>
        <v>83</v>
      </c>
      <c r="B88" s="158" t="s">
        <v>41</v>
      </c>
      <c r="C88" s="156">
        <f>'[3]geral'!C90</f>
        <v>180.7016068399231</v>
      </c>
      <c r="D88" s="156">
        <f>'[3]geral'!D90</f>
        <v>186.07410907710377</v>
      </c>
      <c r="E88" s="157">
        <f>'[3]geral'!E90</f>
        <v>190.49347239650186</v>
      </c>
      <c r="F88" s="150">
        <v>1</v>
      </c>
    </row>
    <row r="89" spans="1:6" ht="18" customHeight="1">
      <c r="A89" s="146">
        <f t="shared" si="1"/>
        <v>84</v>
      </c>
      <c r="B89" s="158" t="s">
        <v>42</v>
      </c>
      <c r="C89" s="156">
        <f>'[3]geral'!C91</f>
        <v>181.71948893855645</v>
      </c>
      <c r="D89" s="156">
        <f>'[3]geral'!D91</f>
        <v>187.16747315067659</v>
      </c>
      <c r="E89" s="157">
        <f>'[3]geral'!E91</f>
        <v>191.6573315596505</v>
      </c>
      <c r="F89" s="150">
        <v>2</v>
      </c>
    </row>
    <row r="90" spans="1:6" ht="18" customHeight="1">
      <c r="A90" s="146">
        <f t="shared" si="1"/>
        <v>85</v>
      </c>
      <c r="B90" s="158" t="s">
        <v>43</v>
      </c>
      <c r="C90" s="156">
        <f>'[3]geral'!C92</f>
        <v>181.77455760357853</v>
      </c>
      <c r="D90" s="156">
        <f>'[3]geral'!D92</f>
        <v>187.15771097144824</v>
      </c>
      <c r="E90" s="157">
        <f>'[3]geral'!E92</f>
        <v>191.58369547902947</v>
      </c>
      <c r="F90" s="150">
        <v>3</v>
      </c>
    </row>
    <row r="91" spans="1:6" ht="18" customHeight="1">
      <c r="A91" s="146">
        <f t="shared" si="1"/>
        <v>86</v>
      </c>
      <c r="B91" s="158" t="s">
        <v>44</v>
      </c>
      <c r="C91" s="156">
        <f>'[3]geral'!C93</f>
        <v>181.73014738985103</v>
      </c>
      <c r="D91" s="156">
        <f>'[3]geral'!D93</f>
        <v>187.1130838664044</v>
      </c>
      <c r="E91" s="157">
        <f>'[3]geral'!E93</f>
        <v>191.55096833208677</v>
      </c>
      <c r="F91" s="150">
        <v>4</v>
      </c>
    </row>
    <row r="92" spans="1:6" ht="18" customHeight="1">
      <c r="A92" s="146">
        <f t="shared" si="1"/>
        <v>87</v>
      </c>
      <c r="B92" s="158" t="s">
        <v>45</v>
      </c>
      <c r="C92" s="156">
        <f>'[3]geral'!C94</f>
        <v>184.91169510128603</v>
      </c>
      <c r="D92" s="156">
        <f>'[3]geral'!D94</f>
        <v>190.9621716764311</v>
      </c>
      <c r="E92" s="157">
        <f>'[3]geral'!E94</f>
        <v>196.01515571973496</v>
      </c>
      <c r="F92" s="150">
        <v>5</v>
      </c>
    </row>
    <row r="93" spans="1:6" ht="18" customHeight="1">
      <c r="A93" s="146">
        <f t="shared" si="1"/>
        <v>88</v>
      </c>
      <c r="B93" s="158" t="s">
        <v>46</v>
      </c>
      <c r="C93" s="156">
        <f>'[3]geral'!C95</f>
        <v>184.99518630309367</v>
      </c>
      <c r="D93" s="156">
        <f>'[3]geral'!D95</f>
        <v>191.05979346871436</v>
      </c>
      <c r="E93" s="157">
        <f>'[3]geral'!E95</f>
        <v>196.1378825207699</v>
      </c>
      <c r="F93" s="150">
        <v>6</v>
      </c>
    </row>
    <row r="94" spans="1:6" ht="18" customHeight="1">
      <c r="A94" s="146">
        <f t="shared" si="1"/>
        <v>89</v>
      </c>
      <c r="B94" s="158" t="s">
        <v>47</v>
      </c>
      <c r="C94" s="156">
        <f>'[3]geral'!C96</f>
        <v>186.61970249696432</v>
      </c>
      <c r="D94" s="156">
        <f>'[3]geral'!D96</f>
        <v>192.9967821456025</v>
      </c>
      <c r="E94" s="157">
        <f>'[3]geral'!E96</f>
        <v>198.36770542800477</v>
      </c>
      <c r="F94" s="150">
        <v>7</v>
      </c>
    </row>
    <row r="95" spans="1:6" ht="18" customHeight="1">
      <c r="A95" s="146">
        <f t="shared" si="1"/>
        <v>90</v>
      </c>
      <c r="B95" s="158" t="s">
        <v>48</v>
      </c>
      <c r="C95" s="156">
        <f>'[3]geral'!C97</f>
        <v>186.76396091541855</v>
      </c>
      <c r="D95" s="156">
        <f>'[3]geral'!D97</f>
        <v>193.163302820961</v>
      </c>
      <c r="E95" s="157">
        <f>'[3]geral'!E97</f>
        <v>198.55497672573406</v>
      </c>
      <c r="F95" s="150">
        <v>8</v>
      </c>
    </row>
    <row r="96" spans="1:6" ht="18" customHeight="1">
      <c r="A96" s="146">
        <f t="shared" si="1"/>
        <v>91</v>
      </c>
      <c r="B96" s="158" t="s">
        <v>49</v>
      </c>
      <c r="C96" s="156">
        <f>'[3]geral'!C98</f>
        <v>186.77536170664203</v>
      </c>
      <c r="D96" s="156">
        <f>'[3]geral'!D98</f>
        <v>193.17573474668188</v>
      </c>
      <c r="E96" s="157">
        <f>'[3]geral'!E98</f>
        <v>198.5683511554815</v>
      </c>
      <c r="F96" s="150">
        <v>9</v>
      </c>
    </row>
    <row r="97" spans="1:6" ht="18" customHeight="1">
      <c r="A97" s="146">
        <f t="shared" si="1"/>
        <v>92</v>
      </c>
      <c r="B97" s="158" t="s">
        <v>50</v>
      </c>
      <c r="C97" s="156">
        <f>'[3]geral'!C99</f>
        <v>186.8740926536486</v>
      </c>
      <c r="D97" s="156">
        <f>'[3]geral'!D99</f>
        <v>193.31419904327458</v>
      </c>
      <c r="E97" s="157">
        <f>'[3]geral'!E99</f>
        <v>198.74447703077476</v>
      </c>
      <c r="F97" s="150">
        <v>10</v>
      </c>
    </row>
    <row r="98" spans="1:6" ht="18" customHeight="1">
      <c r="A98" s="146">
        <f t="shared" si="1"/>
        <v>93</v>
      </c>
      <c r="B98" s="158" t="s">
        <v>51</v>
      </c>
      <c r="C98" s="156">
        <f>'[3]geral'!C100</f>
        <v>186.97842336261812</v>
      </c>
      <c r="D98" s="156">
        <f>'[3]geral'!D100</f>
        <v>193.47436616666695</v>
      </c>
      <c r="E98" s="157">
        <f>'[3]geral'!E100</f>
        <v>198.9577049043189</v>
      </c>
      <c r="F98" s="150">
        <v>11</v>
      </c>
    </row>
    <row r="99" spans="1:6" ht="18" customHeight="1">
      <c r="A99" s="146">
        <f t="shared" si="1"/>
        <v>94</v>
      </c>
      <c r="B99" s="158" t="s">
        <v>52</v>
      </c>
      <c r="C99" s="156">
        <f>'[3]geral'!C101</f>
        <v>187.06128385518767</v>
      </c>
      <c r="D99" s="156">
        <f>'[3]geral'!D101</f>
        <v>193.62069577832295</v>
      </c>
      <c r="E99" s="157">
        <f>'[3]geral'!E101</f>
        <v>199.16448949447403</v>
      </c>
      <c r="F99" s="150">
        <v>12</v>
      </c>
    </row>
    <row r="100" spans="1:6" ht="18" customHeight="1">
      <c r="A100" s="146">
        <f t="shared" si="1"/>
        <v>95</v>
      </c>
      <c r="B100" s="158" t="s">
        <v>53</v>
      </c>
      <c r="C100" s="156">
        <f>'[3]geral'!C102</f>
        <v>187.4594468239423</v>
      </c>
      <c r="D100" s="156">
        <f>'[3]geral'!D102</f>
        <v>194.24441490505112</v>
      </c>
      <c r="E100" s="157">
        <f>'[3]geral'!E102</f>
        <v>200.00264410853683</v>
      </c>
      <c r="F100" s="150">
        <v>1</v>
      </c>
    </row>
    <row r="101" spans="1:6" ht="18" customHeight="1">
      <c r="A101" s="146">
        <f t="shared" si="1"/>
        <v>96</v>
      </c>
      <c r="B101" s="158" t="s">
        <v>54</v>
      </c>
      <c r="C101" s="156">
        <f>'[3]geral'!C103</f>
        <v>187.56692380560307</v>
      </c>
      <c r="D101" s="156">
        <f>'[3]geral'!D103</f>
        <v>194.39912599249064</v>
      </c>
      <c r="E101" s="157">
        <f>'[3]geral'!E103</f>
        <v>200.20216544852465</v>
      </c>
      <c r="F101" s="150">
        <v>2</v>
      </c>
    </row>
    <row r="102" spans="1:6" ht="18" customHeight="1">
      <c r="A102" s="146">
        <f t="shared" si="1"/>
        <v>97</v>
      </c>
      <c r="B102" s="158" t="s">
        <v>55</v>
      </c>
      <c r="C102" s="156">
        <f>'[3]geral'!C104</f>
        <v>187.7610100716771</v>
      </c>
      <c r="D102" s="156">
        <f>'[3]geral'!D104</f>
        <v>194.6716373206184</v>
      </c>
      <c r="E102" s="157">
        <f>'[3]geral'!E104</f>
        <v>200.5490157155745</v>
      </c>
      <c r="F102" s="150">
        <v>3</v>
      </c>
    </row>
    <row r="103" spans="1:6" ht="18" customHeight="1">
      <c r="A103" s="146">
        <f t="shared" si="1"/>
        <v>98</v>
      </c>
      <c r="B103" s="158" t="s">
        <v>56</v>
      </c>
      <c r="C103" s="156">
        <f>'[3]geral'!C105</f>
        <v>187.8111582042271</v>
      </c>
      <c r="D103" s="156">
        <f>'[3]geral'!D105</f>
        <v>194.7504620224987</v>
      </c>
      <c r="E103" s="157">
        <f>'[3]geral'!E105</f>
        <v>200.65510500282244</v>
      </c>
      <c r="F103" s="150">
        <v>4</v>
      </c>
    </row>
    <row r="104" spans="1:6" ht="18" customHeight="1">
      <c r="A104" s="146">
        <f t="shared" si="1"/>
        <v>99</v>
      </c>
      <c r="B104" s="158" t="s">
        <v>57</v>
      </c>
      <c r="C104" s="156">
        <f>'[3]geral'!C106</f>
        <v>193.86453188260995</v>
      </c>
      <c r="D104" s="156">
        <f>'[3]geral'!D106</f>
        <v>202.10240213404802</v>
      </c>
      <c r="E104" s="157">
        <f>'[3]geral'!E106</f>
        <v>209.2267517259653</v>
      </c>
      <c r="F104" s="150">
        <v>5</v>
      </c>
    </row>
    <row r="105" spans="1:6" ht="18" customHeight="1">
      <c r="A105" s="146">
        <f t="shared" si="1"/>
        <v>100</v>
      </c>
      <c r="B105" s="158" t="s">
        <v>58</v>
      </c>
      <c r="C105" s="156">
        <f>'[3]geral'!C107</f>
        <v>196.86256509385194</v>
      </c>
      <c r="D105" s="156">
        <f>'[3]geral'!D107</f>
        <v>204.8254795500338</v>
      </c>
      <c r="E105" s="157">
        <f>'[3]geral'!E107</f>
        <v>211.6746887721205</v>
      </c>
      <c r="F105" s="150">
        <v>6</v>
      </c>
    </row>
    <row r="106" spans="1:6" ht="18" customHeight="1">
      <c r="A106" s="146">
        <f t="shared" si="1"/>
        <v>101</v>
      </c>
      <c r="B106" s="158" t="s">
        <v>59</v>
      </c>
      <c r="C106" s="156">
        <f>'[3]geral'!C108</f>
        <v>199.47566985116728</v>
      </c>
      <c r="D106" s="156">
        <f>'[3]geral'!D108</f>
        <v>207.15566257978392</v>
      </c>
      <c r="E106" s="157">
        <f>'[3]geral'!E108</f>
        <v>213.72362118807192</v>
      </c>
      <c r="F106" s="150">
        <v>7</v>
      </c>
    </row>
    <row r="107" spans="1:6" ht="18" customHeight="1">
      <c r="A107" s="146">
        <f t="shared" si="1"/>
        <v>102</v>
      </c>
      <c r="B107" s="158" t="s">
        <v>60</v>
      </c>
      <c r="C107" s="156">
        <f>'[3]geral'!C109</f>
        <v>201.05686631229463</v>
      </c>
      <c r="D107" s="156">
        <f>'[3]geral'!D109</f>
        <v>208.52957910565473</v>
      </c>
      <c r="E107" s="157">
        <f>'[3]geral'!E109</f>
        <v>214.89279674046512</v>
      </c>
      <c r="F107" s="150">
        <v>8</v>
      </c>
    </row>
    <row r="108" spans="1:6" ht="18" customHeight="1">
      <c r="A108" s="146">
        <f t="shared" si="1"/>
        <v>103</v>
      </c>
      <c r="B108" s="158" t="s">
        <v>61</v>
      </c>
      <c r="C108" s="156">
        <f>'[3]geral'!C110</f>
        <v>201.16421106060474</v>
      </c>
      <c r="D108" s="156">
        <f>'[3]geral'!D110</f>
        <v>208.68389758943485</v>
      </c>
      <c r="E108" s="157">
        <f>'[3]geral'!E110</f>
        <v>215.0916766521868</v>
      </c>
      <c r="F108" s="150">
        <v>9</v>
      </c>
    </row>
    <row r="109" spans="1:6" ht="18" customHeight="1">
      <c r="A109" s="146">
        <f t="shared" si="1"/>
        <v>104</v>
      </c>
      <c r="B109" s="158" t="s">
        <v>62</v>
      </c>
      <c r="C109" s="156">
        <f>'[3]geral'!C111</f>
        <v>201.9078104367422</v>
      </c>
      <c r="D109" s="156">
        <f>'[3]geral'!D111</f>
        <v>209.42135156610576</v>
      </c>
      <c r="E109" s="157">
        <f>'[3]geral'!E111</f>
        <v>215.82031218167623</v>
      </c>
      <c r="F109" s="150">
        <v>10</v>
      </c>
    </row>
    <row r="110" spans="1:6" ht="18" customHeight="1">
      <c r="A110" s="146">
        <f t="shared" si="1"/>
        <v>105</v>
      </c>
      <c r="B110" s="158" t="s">
        <v>63</v>
      </c>
      <c r="C110" s="156">
        <f>'[3]geral'!C112</f>
        <v>203.466990353944</v>
      </c>
      <c r="D110" s="156">
        <f>'[3]geral'!D112</f>
        <v>210.71188705325415</v>
      </c>
      <c r="E110" s="157">
        <f>'[3]geral'!E112</f>
        <v>216.84742722280419</v>
      </c>
      <c r="F110" s="150">
        <v>11</v>
      </c>
    </row>
    <row r="111" spans="1:6" ht="18" customHeight="1">
      <c r="A111" s="146">
        <f t="shared" si="1"/>
        <v>106</v>
      </c>
      <c r="B111" s="158" t="s">
        <v>64</v>
      </c>
      <c r="C111" s="156">
        <f>'[3]geral'!C113</f>
        <v>203.24247164973272</v>
      </c>
      <c r="D111" s="156">
        <f>'[3]geral'!D113</f>
        <v>210.54611781269557</v>
      </c>
      <c r="E111" s="157">
        <f>'[3]geral'!E113</f>
        <v>216.7388056410106</v>
      </c>
      <c r="F111" s="150">
        <v>12</v>
      </c>
    </row>
    <row r="112" spans="1:6" ht="18" customHeight="1">
      <c r="A112" s="146">
        <f t="shared" si="1"/>
        <v>107</v>
      </c>
      <c r="B112" s="158" t="s">
        <v>65</v>
      </c>
      <c r="C112" s="156">
        <f>'[3]geral'!C114</f>
        <v>202.11985733086993</v>
      </c>
      <c r="D112" s="156">
        <f>'[3]geral'!D114</f>
        <v>209.59462569799214</v>
      </c>
      <c r="E112" s="157">
        <f>'[3]geral'!E114</f>
        <v>215.9556187390785</v>
      </c>
      <c r="F112" s="150">
        <v>1</v>
      </c>
    </row>
    <row r="113" spans="1:6" ht="18" customHeight="1">
      <c r="A113" s="146">
        <f t="shared" si="1"/>
        <v>108</v>
      </c>
      <c r="B113" s="158" t="s">
        <v>66</v>
      </c>
      <c r="C113" s="156">
        <f>'[3]geral'!C115</f>
        <v>201.73327598671548</v>
      </c>
      <c r="D113" s="156">
        <f>'[3]geral'!D115</f>
        <v>209.29134212652417</v>
      </c>
      <c r="E113" s="157">
        <f>'[3]geral'!E115</f>
        <v>215.7336310407144</v>
      </c>
      <c r="F113" s="150">
        <v>2</v>
      </c>
    </row>
    <row r="114" spans="1:6" ht="18" customHeight="1">
      <c r="A114" s="146">
        <f t="shared" si="1"/>
        <v>109</v>
      </c>
      <c r="B114" s="158" t="s">
        <v>67</v>
      </c>
      <c r="C114" s="156">
        <f>'[3]geral'!C116</f>
        <v>201.37622367132624</v>
      </c>
      <c r="D114" s="156">
        <f>'[3]geral'!D116</f>
        <v>209.01865676560024</v>
      </c>
      <c r="E114" s="157">
        <f>'[3]geral'!E116</f>
        <v>215.54314898360914</v>
      </c>
      <c r="F114" s="150">
        <v>3</v>
      </c>
    </row>
    <row r="115" spans="1:6" ht="18" customHeight="1">
      <c r="A115" s="146">
        <f t="shared" si="1"/>
        <v>110</v>
      </c>
      <c r="B115" s="158" t="s">
        <v>68</v>
      </c>
      <c r="C115" s="156">
        <f>'[3]geral'!C117</f>
        <v>199.89260354007646</v>
      </c>
      <c r="D115" s="156">
        <f>'[3]geral'!D117</f>
        <v>207.89502847248997</v>
      </c>
      <c r="E115" s="157">
        <f>'[3]geral'!E117</f>
        <v>214.77012283520554</v>
      </c>
      <c r="F115" s="150">
        <v>4</v>
      </c>
    </row>
    <row r="116" spans="1:6" ht="18" customHeight="1">
      <c r="A116" s="146">
        <f t="shared" si="1"/>
        <v>111</v>
      </c>
      <c r="B116" s="158" t="s">
        <v>69</v>
      </c>
      <c r="C116" s="156">
        <f>'[3]geral'!C118</f>
        <v>204.2245779035375</v>
      </c>
      <c r="D116" s="156">
        <f>'[3]geral'!D118</f>
        <v>213.16584161589333</v>
      </c>
      <c r="E116" s="157">
        <f>'[3]geral'!E118</f>
        <v>220.92293614560674</v>
      </c>
      <c r="F116" s="150">
        <v>5</v>
      </c>
    </row>
    <row r="117" spans="1:6" ht="18" customHeight="1">
      <c r="A117" s="146">
        <f t="shared" si="1"/>
        <v>112</v>
      </c>
      <c r="B117" s="158" t="s">
        <v>70</v>
      </c>
      <c r="C117" s="156">
        <f>'[3]geral'!C119</f>
        <v>203.96644696188636</v>
      </c>
      <c r="D117" s="156">
        <f>'[3]geral'!D119</f>
        <v>212.69523733902005</v>
      </c>
      <c r="E117" s="157">
        <f>'[3]geral'!E119</f>
        <v>220.24987289879667</v>
      </c>
      <c r="F117" s="150">
        <v>6</v>
      </c>
    </row>
    <row r="118" spans="1:6" ht="18" customHeight="1">
      <c r="A118" s="146">
        <f t="shared" si="1"/>
        <v>113</v>
      </c>
      <c r="B118" s="158" t="s">
        <v>71</v>
      </c>
      <c r="C118" s="156">
        <f>'[3]geral'!C120</f>
        <v>203.24899732876113</v>
      </c>
      <c r="D118" s="156">
        <f>'[3]geral'!D120</f>
        <v>212.07080902438918</v>
      </c>
      <c r="E118" s="157">
        <f>'[3]geral'!E120</f>
        <v>219.71735746960317</v>
      </c>
      <c r="F118" s="150">
        <v>7</v>
      </c>
    </row>
    <row r="119" spans="1:6" ht="18" customHeight="1">
      <c r="A119" s="146">
        <f t="shared" si="1"/>
        <v>114</v>
      </c>
      <c r="B119" s="158" t="s">
        <v>72</v>
      </c>
      <c r="C119" s="156">
        <f>'[3]geral'!C121</f>
        <v>202.1066114073835</v>
      </c>
      <c r="D119" s="156">
        <f>'[3]geral'!D121</f>
        <v>211.21490427426596</v>
      </c>
      <c r="E119" s="157">
        <f>'[3]geral'!E121</f>
        <v>219.14031058939884</v>
      </c>
      <c r="F119" s="150">
        <v>8</v>
      </c>
    </row>
    <row r="120" spans="1:6" ht="18" customHeight="1">
      <c r="A120" s="146">
        <f t="shared" si="1"/>
        <v>115</v>
      </c>
      <c r="B120" s="158" t="s">
        <v>73</v>
      </c>
      <c r="C120" s="156">
        <f>'[3]geral'!C122</f>
        <v>202.24035651084586</v>
      </c>
      <c r="D120" s="156">
        <f>'[3]geral'!D122</f>
        <v>211.32881575491194</v>
      </c>
      <c r="E120" s="157">
        <f>'[3]geral'!E122</f>
        <v>219.23470062492177</v>
      </c>
      <c r="F120" s="150">
        <v>9</v>
      </c>
    </row>
    <row r="121" spans="1:6" ht="18" customHeight="1">
      <c r="A121" s="146">
        <f t="shared" si="1"/>
        <v>116</v>
      </c>
      <c r="B121" s="158" t="s">
        <v>74</v>
      </c>
      <c r="C121" s="156">
        <f>'[3]geral'!C123</f>
        <v>202.72666392642728</v>
      </c>
      <c r="D121" s="156">
        <f>'[3]geral'!D123</f>
        <v>211.79966220200834</v>
      </c>
      <c r="E121" s="157">
        <f>'[3]geral'!E123</f>
        <v>219.68882240569457</v>
      </c>
      <c r="F121" s="150">
        <v>10</v>
      </c>
    </row>
    <row r="122" spans="1:6" ht="18" customHeight="1">
      <c r="A122" s="146">
        <f t="shared" si="1"/>
        <v>117</v>
      </c>
      <c r="B122" s="158" t="s">
        <v>75</v>
      </c>
      <c r="C122" s="156">
        <f>'[3]geral'!C124</f>
        <v>202.7728950082039</v>
      </c>
      <c r="D122" s="156">
        <f>'[3]geral'!D124</f>
        <v>211.91696463881019</v>
      </c>
      <c r="E122" s="157">
        <f>'[3]geral'!E124</f>
        <v>219.87400466848004</v>
      </c>
      <c r="F122" s="150">
        <v>11</v>
      </c>
    </row>
    <row r="123" spans="1:6" ht="18" customHeight="1">
      <c r="A123" s="146">
        <f t="shared" si="1"/>
        <v>118</v>
      </c>
      <c r="B123" s="158" t="s">
        <v>76</v>
      </c>
      <c r="C123" s="156">
        <f>'[3]geral'!C125</f>
        <v>202.83227570133434</v>
      </c>
      <c r="D123" s="156">
        <f>'[3]geral'!D125</f>
        <v>212.03995992786278</v>
      </c>
      <c r="E123" s="157">
        <f>'[3]geral'!E125</f>
        <v>220.0576868731177</v>
      </c>
      <c r="F123" s="150">
        <v>12</v>
      </c>
    </row>
    <row r="124" spans="1:6" ht="18" customHeight="1">
      <c r="A124" s="146">
        <f t="shared" si="1"/>
        <v>119</v>
      </c>
      <c r="B124" s="158" t="s">
        <v>77</v>
      </c>
      <c r="C124" s="156">
        <f>'[3]geral'!C126</f>
        <v>202.49771809957525</v>
      </c>
      <c r="D124" s="156">
        <f>'[3]geral'!D126</f>
        <v>211.79027592255557</v>
      </c>
      <c r="E124" s="157">
        <f>'[3]geral'!E126</f>
        <v>219.89060262846056</v>
      </c>
      <c r="F124" s="150">
        <v>1</v>
      </c>
    </row>
    <row r="125" spans="1:6" ht="18" customHeight="1">
      <c r="A125" s="146">
        <f t="shared" si="1"/>
        <v>120</v>
      </c>
      <c r="B125" s="158" t="s">
        <v>78</v>
      </c>
      <c r="C125" s="156">
        <f>'[3]geral'!C127</f>
        <v>203.96726071308805</v>
      </c>
      <c r="D125" s="156">
        <f>'[3]geral'!D127</f>
        <v>213.42086386942458</v>
      </c>
      <c r="E125" s="157">
        <f>'[3]geral'!E127</f>
        <v>221.66962040361628</v>
      </c>
      <c r="F125" s="150">
        <v>2</v>
      </c>
    </row>
    <row r="126" spans="1:6" ht="18" customHeight="1">
      <c r="A126" s="146">
        <f t="shared" si="1"/>
        <v>121</v>
      </c>
      <c r="B126" s="158" t="s">
        <v>79</v>
      </c>
      <c r="C126" s="156">
        <f>'[3]geral'!C128</f>
        <v>204.00858587264412</v>
      </c>
      <c r="D126" s="156">
        <f>'[3]geral'!D128</f>
        <v>212.87769642701514</v>
      </c>
      <c r="E126" s="157">
        <f>'[3]geral'!E128</f>
        <v>220.56654477998646</v>
      </c>
      <c r="F126" s="150">
        <v>3</v>
      </c>
    </row>
    <row r="127" spans="1:6" ht="18" customHeight="1">
      <c r="A127" s="146">
        <f t="shared" si="1"/>
        <v>122</v>
      </c>
      <c r="B127" s="158" t="s">
        <v>80</v>
      </c>
      <c r="C127" s="156">
        <f>'[3]geral'!C129</f>
        <v>204.4990996437128</v>
      </c>
      <c r="D127" s="156">
        <f>'[3]geral'!D129</f>
        <v>213.20153156483153</v>
      </c>
      <c r="E127" s="157">
        <f>'[3]geral'!E129</f>
        <v>220.7288235545478</v>
      </c>
      <c r="F127" s="150">
        <v>4</v>
      </c>
    </row>
    <row r="128" spans="1:6" ht="18" customHeight="1">
      <c r="A128" s="146">
        <f t="shared" si="1"/>
        <v>123</v>
      </c>
      <c r="B128" s="158" t="s">
        <v>81</v>
      </c>
      <c r="C128" s="156">
        <f>'[3]geral'!C130</f>
        <v>210.5637796369289</v>
      </c>
      <c r="D128" s="156">
        <f>'[3]geral'!D130</f>
        <v>220.36371298044264</v>
      </c>
      <c r="E128" s="157">
        <f>'[3]geral'!E130</f>
        <v>228.9181150700416</v>
      </c>
      <c r="F128" s="150">
        <v>5</v>
      </c>
    </row>
    <row r="129" spans="1:6" ht="18" customHeight="1">
      <c r="A129" s="146">
        <f t="shared" si="1"/>
        <v>124</v>
      </c>
      <c r="B129" s="158" t="s">
        <v>82</v>
      </c>
      <c r="C129" s="156">
        <f>'[3]geral'!C131</f>
        <v>212.83135780208517</v>
      </c>
      <c r="D129" s="156">
        <f>'[3]geral'!D131</f>
        <v>222.1347196884042</v>
      </c>
      <c r="E129" s="157">
        <f>'[3]geral'!E131</f>
        <v>230.20463035425567</v>
      </c>
      <c r="F129" s="150">
        <v>6</v>
      </c>
    </row>
    <row r="130" spans="1:6" ht="18" customHeight="1">
      <c r="A130" s="146">
        <f t="shared" si="1"/>
        <v>125</v>
      </c>
      <c r="B130" s="158" t="s">
        <v>83</v>
      </c>
      <c r="C130" s="156">
        <f>'[3]geral'!C132</f>
        <v>213.47857073987836</v>
      </c>
      <c r="D130" s="156">
        <f>'[3]geral'!D132</f>
        <v>222.86572634551763</v>
      </c>
      <c r="E130" s="157">
        <f>'[3]geral'!E132</f>
        <v>231.013329869377</v>
      </c>
      <c r="F130" s="150">
        <v>7</v>
      </c>
    </row>
    <row r="131" spans="1:6" ht="18" customHeight="1">
      <c r="A131" s="146">
        <f t="shared" si="1"/>
        <v>126</v>
      </c>
      <c r="B131" s="158" t="s">
        <v>84</v>
      </c>
      <c r="C131" s="156">
        <f>'[3]geral'!C133</f>
        <v>214.12436158470487</v>
      </c>
      <c r="D131" s="156">
        <f>'[3]geral'!D133</f>
        <v>223.44232364544368</v>
      </c>
      <c r="E131" s="157">
        <f>'[3]geral'!E133</f>
        <v>231.52111585811565</v>
      </c>
      <c r="F131" s="150">
        <v>8</v>
      </c>
    </row>
    <row r="132" spans="1:6" ht="18" customHeight="1">
      <c r="A132" s="146">
        <f t="shared" si="1"/>
        <v>127</v>
      </c>
      <c r="B132" s="158" t="s">
        <v>85</v>
      </c>
      <c r="C132" s="156">
        <f>'[3]geral'!C134</f>
        <v>216.0288338503895</v>
      </c>
      <c r="D132" s="156">
        <f>'[3]geral'!D134</f>
        <v>224.97202954752711</v>
      </c>
      <c r="E132" s="157">
        <f>'[3]geral'!E134</f>
        <v>232.68441052677446</v>
      </c>
      <c r="F132" s="150">
        <v>9</v>
      </c>
    </row>
    <row r="133" spans="1:6" ht="18" customHeight="1">
      <c r="A133" s="146">
        <f t="shared" si="1"/>
        <v>128</v>
      </c>
      <c r="B133" s="158" t="s">
        <v>86</v>
      </c>
      <c r="C133" s="156">
        <f>'[3]geral'!C135</f>
        <v>217.6894253000461</v>
      </c>
      <c r="D133" s="156">
        <f>'[3]geral'!D135</f>
        <v>226.27273364592236</v>
      </c>
      <c r="E133" s="157">
        <f>'[3]geral'!E135</f>
        <v>233.6339144523023</v>
      </c>
      <c r="F133" s="150">
        <v>10</v>
      </c>
    </row>
    <row r="134" spans="1:6" ht="18" customHeight="1">
      <c r="A134" s="146">
        <f t="shared" si="1"/>
        <v>129</v>
      </c>
      <c r="B134" s="158" t="s">
        <v>87</v>
      </c>
      <c r="C134" s="156">
        <f>'[3]geral'!C136</f>
        <v>219.58256951362944</v>
      </c>
      <c r="D134" s="156">
        <f>'[3]geral'!D136</f>
        <v>227.92394225528224</v>
      </c>
      <c r="E134" s="157">
        <f>'[3]geral'!E136</f>
        <v>235.045963214552</v>
      </c>
      <c r="F134" s="150">
        <v>11</v>
      </c>
    </row>
    <row r="135" spans="1:6" s="159" customFormat="1" ht="18" customHeight="1">
      <c r="A135" s="146">
        <f t="shared" si="1"/>
        <v>130</v>
      </c>
      <c r="B135" s="158" t="s">
        <v>88</v>
      </c>
      <c r="C135" s="156">
        <f>'[3]geral'!C137</f>
        <v>221.9848453948531</v>
      </c>
      <c r="D135" s="156">
        <f>'[3]geral'!D137</f>
        <v>229.96002302120203</v>
      </c>
      <c r="E135" s="157">
        <f>'[3]geral'!E137</f>
        <v>236.72187742416642</v>
      </c>
      <c r="F135" s="150">
        <v>12</v>
      </c>
    </row>
    <row r="136" spans="1:6" s="159" customFormat="1" ht="18" customHeight="1">
      <c r="A136" s="146">
        <f aca="true" t="shared" si="2" ref="A136:A199">A135+1</f>
        <v>131</v>
      </c>
      <c r="B136" s="158" t="s">
        <v>89</v>
      </c>
      <c r="C136" s="156">
        <f>'[3]geral'!C138</f>
        <v>222.5891024203816</v>
      </c>
      <c r="D136" s="156">
        <f>'[3]geral'!D138</f>
        <v>230.66687138419394</v>
      </c>
      <c r="E136" s="157">
        <f>'[3]geral'!E138</f>
        <v>237.52458981791162</v>
      </c>
      <c r="F136" s="150">
        <v>1</v>
      </c>
    </row>
    <row r="137" spans="1:6" s="159" customFormat="1" ht="18" customHeight="1">
      <c r="A137" s="146">
        <f t="shared" si="2"/>
        <v>132</v>
      </c>
      <c r="B137" s="158" t="s">
        <v>90</v>
      </c>
      <c r="C137" s="156">
        <f>'[3]geral'!C139</f>
        <v>224.09409591219796</v>
      </c>
      <c r="D137" s="156">
        <f>'[3]geral'!D139</f>
        <v>232.01515218851807</v>
      </c>
      <c r="E137" s="157">
        <f>'[3]geral'!E139</f>
        <v>238.7168564722733</v>
      </c>
      <c r="F137" s="150">
        <v>2</v>
      </c>
    </row>
    <row r="138" spans="1:6" s="159" customFormat="1" ht="18" customHeight="1">
      <c r="A138" s="146">
        <f t="shared" si="2"/>
        <v>133</v>
      </c>
      <c r="B138" s="158" t="s">
        <v>91</v>
      </c>
      <c r="C138" s="156">
        <f>'[3]geral'!C140</f>
        <v>225.6363891915246</v>
      </c>
      <c r="D138" s="156">
        <f>'[3]geral'!D140</f>
        <v>233.53496541784997</v>
      </c>
      <c r="E138" s="157">
        <f>'[3]geral'!E140</f>
        <v>240.20905764039173</v>
      </c>
      <c r="F138" s="150">
        <v>3</v>
      </c>
    </row>
    <row r="139" spans="1:6" ht="18" customHeight="1">
      <c r="A139" s="146">
        <f t="shared" si="2"/>
        <v>134</v>
      </c>
      <c r="B139" s="158" t="s">
        <v>92</v>
      </c>
      <c r="C139" s="156">
        <f>'[3]geral'!C141</f>
        <v>226.4071665350559</v>
      </c>
      <c r="D139" s="156">
        <f>'[3]geral'!D141</f>
        <v>234.19908056263614</v>
      </c>
      <c r="E139" s="157">
        <f>'[3]geral'!E141</f>
        <v>240.76798621526925</v>
      </c>
      <c r="F139" s="150">
        <v>4</v>
      </c>
    </row>
    <row r="140" spans="1:6" ht="18" customHeight="1">
      <c r="A140" s="146">
        <f t="shared" si="2"/>
        <v>135</v>
      </c>
      <c r="B140" s="158" t="s">
        <v>93</v>
      </c>
      <c r="C140" s="156">
        <f>'[3]geral'!C142</f>
        <v>232.83057944935226</v>
      </c>
      <c r="D140" s="156">
        <f>'[3]geral'!D142</f>
        <v>241.9709948558515</v>
      </c>
      <c r="E140" s="157">
        <f>'[3]geral'!E142</f>
        <v>249.80596814105195</v>
      </c>
      <c r="F140" s="150">
        <v>5</v>
      </c>
    </row>
    <row r="141" spans="1:6" ht="18" customHeight="1">
      <c r="A141" s="146">
        <f t="shared" si="2"/>
        <v>136</v>
      </c>
      <c r="B141" s="158" t="s">
        <v>94</v>
      </c>
      <c r="C141" s="156">
        <f>'[3]geral'!C143</f>
        <v>232.17147393169495</v>
      </c>
      <c r="D141" s="156">
        <f>'[3]geral'!D143</f>
        <v>241.49023318151876</v>
      </c>
      <c r="E141" s="157">
        <f>'[3]geral'!E143</f>
        <v>249.49859917123126</v>
      </c>
      <c r="F141" s="150">
        <v>6</v>
      </c>
    </row>
    <row r="142" spans="1:6" ht="18" customHeight="1">
      <c r="A142" s="146">
        <f t="shared" si="2"/>
        <v>137</v>
      </c>
      <c r="B142" s="158" t="s">
        <v>95</v>
      </c>
      <c r="C142" s="156">
        <f>'[3]geral'!C144</f>
        <v>231.94399434025905</v>
      </c>
      <c r="D142" s="156">
        <f>'[3]geral'!D144</f>
        <v>241.30998244989482</v>
      </c>
      <c r="E142" s="157">
        <f>'[3]geral'!E144</f>
        <v>249.3644749569269</v>
      </c>
      <c r="F142" s="150">
        <v>7</v>
      </c>
    </row>
    <row r="143" spans="1:6" ht="18" customHeight="1">
      <c r="A143" s="146">
        <f t="shared" si="2"/>
        <v>138</v>
      </c>
      <c r="B143" s="158" t="s">
        <v>96</v>
      </c>
      <c r="C143" s="156">
        <f>'[3]geral'!C145</f>
        <v>231.79750907846704</v>
      </c>
      <c r="D143" s="156">
        <f>'[3]geral'!D145</f>
        <v>241.21414956184174</v>
      </c>
      <c r="E143" s="157">
        <f>'[3]geral'!E145</f>
        <v>249.3177276536291</v>
      </c>
      <c r="F143" s="150">
        <v>8</v>
      </c>
    </row>
    <row r="144" spans="1:6" ht="18" customHeight="1">
      <c r="A144" s="146">
        <f t="shared" si="2"/>
        <v>139</v>
      </c>
      <c r="B144" s="158" t="s">
        <v>97</v>
      </c>
      <c r="C144" s="156">
        <f>'[3]geral'!C146</f>
        <v>232.753105676857</v>
      </c>
      <c r="D144" s="156">
        <f>'[3]geral'!D146</f>
        <v>242.03143353283977</v>
      </c>
      <c r="E144" s="157">
        <f>'[3]geral'!E146</f>
        <v>249.99878565769527</v>
      </c>
      <c r="F144" s="150">
        <v>9</v>
      </c>
    </row>
    <row r="145" spans="1:6" ht="18" customHeight="1">
      <c r="A145" s="146">
        <f t="shared" si="2"/>
        <v>140</v>
      </c>
      <c r="B145" s="158" t="s">
        <v>98</v>
      </c>
      <c r="C145" s="156">
        <f>'[3]geral'!C147</f>
        <v>233.90308455605836</v>
      </c>
      <c r="D145" s="156">
        <f>'[3]geral'!D147</f>
        <v>242.9495919388075</v>
      </c>
      <c r="E145" s="157">
        <f>'[3]geral'!E147</f>
        <v>250.69040260456026</v>
      </c>
      <c r="F145" s="150">
        <v>10</v>
      </c>
    </row>
    <row r="146" spans="1:6" ht="18" customHeight="1">
      <c r="A146" s="146">
        <f t="shared" si="2"/>
        <v>141</v>
      </c>
      <c r="B146" s="158" t="s">
        <v>99</v>
      </c>
      <c r="C146" s="156">
        <f>'[3]geral'!C148</f>
        <v>234.49786293933343</v>
      </c>
      <c r="D146" s="156">
        <f>'[3]geral'!D148</f>
        <v>243.4064036822424</v>
      </c>
      <c r="E146" s="157">
        <f>'[3]geral'!E148</f>
        <v>251.01274302340923</v>
      </c>
      <c r="F146" s="150">
        <v>11</v>
      </c>
    </row>
    <row r="147" spans="1:6" ht="18" customHeight="1">
      <c r="A147" s="146">
        <f t="shared" si="2"/>
        <v>142</v>
      </c>
      <c r="B147" s="158" t="s">
        <v>100</v>
      </c>
      <c r="C147" s="156">
        <f>'[3]geral'!C149</f>
        <v>234.92632979622007</v>
      </c>
      <c r="D147" s="156">
        <f>'[3]geral'!D149</f>
        <v>243.77007242099867</v>
      </c>
      <c r="E147" s="157">
        <f>'[3]geral'!E149</f>
        <v>251.3126670437287</v>
      </c>
      <c r="F147" s="150">
        <v>12</v>
      </c>
    </row>
    <row r="148" spans="1:6" ht="18" customHeight="1">
      <c r="A148" s="146">
        <f t="shared" si="2"/>
        <v>143</v>
      </c>
      <c r="B148" s="158" t="s">
        <v>101</v>
      </c>
      <c r="C148" s="156">
        <f>'[3]geral'!C150</f>
        <v>234.53903431818281</v>
      </c>
      <c r="D148" s="156">
        <f>'[3]geral'!D150</f>
        <v>243.80317660668115</v>
      </c>
      <c r="E148" s="157">
        <f>'[3]geral'!E150</f>
        <v>251.74989890638057</v>
      </c>
      <c r="F148" s="150">
        <v>1</v>
      </c>
    </row>
    <row r="149" spans="1:6" ht="18" customHeight="1">
      <c r="A149" s="146">
        <f t="shared" si="2"/>
        <v>144</v>
      </c>
      <c r="B149" s="158" t="s">
        <v>102</v>
      </c>
      <c r="C149" s="156">
        <f>'[3]geral'!C151</f>
        <v>234.60340680178865</v>
      </c>
      <c r="D149" s="156">
        <f>'[3]geral'!D151</f>
        <v>243.8858911323639</v>
      </c>
      <c r="E149" s="157">
        <f>'[3]geral'!E151</f>
        <v>251.8499249441924</v>
      </c>
      <c r="F149" s="150">
        <v>2</v>
      </c>
    </row>
    <row r="150" spans="1:6" ht="18" customHeight="1">
      <c r="A150" s="146">
        <f t="shared" si="2"/>
        <v>145</v>
      </c>
      <c r="B150" s="158" t="s">
        <v>103</v>
      </c>
      <c r="C150" s="156">
        <f>'[3]geral'!C152</f>
        <v>237.34605360121935</v>
      </c>
      <c r="D150" s="156">
        <f>'[3]geral'!D152</f>
        <v>247.85277859649918</v>
      </c>
      <c r="E150" s="157">
        <f>'[3]geral'!E152</f>
        <v>256.97839988703083</v>
      </c>
      <c r="F150" s="150">
        <v>3</v>
      </c>
    </row>
    <row r="151" spans="1:6" ht="18" customHeight="1">
      <c r="A151" s="146">
        <f t="shared" si="2"/>
        <v>146</v>
      </c>
      <c r="B151" s="158" t="s">
        <v>104</v>
      </c>
      <c r="C151" s="156">
        <f>'[3]geral'!C153</f>
        <v>237.47616151650843</v>
      </c>
      <c r="D151" s="156">
        <f>'[3]geral'!D153</f>
        <v>247.63083533409133</v>
      </c>
      <c r="E151" s="157">
        <f>'[3]geral'!E153</f>
        <v>256.4187980733187</v>
      </c>
      <c r="F151" s="150">
        <v>4</v>
      </c>
    </row>
    <row r="152" spans="1:6" ht="18" customHeight="1">
      <c r="A152" s="146">
        <f t="shared" si="2"/>
        <v>147</v>
      </c>
      <c r="B152" s="158" t="s">
        <v>105</v>
      </c>
      <c r="C152" s="156">
        <f>'[3]geral'!C154</f>
        <v>245.6851842970181</v>
      </c>
      <c r="D152" s="156">
        <f>'[3]geral'!D154</f>
        <v>257.0964219838922</v>
      </c>
      <c r="E152" s="157">
        <f>'[3]geral'!E154</f>
        <v>267.0553638654092</v>
      </c>
      <c r="F152" s="150">
        <v>5</v>
      </c>
    </row>
    <row r="153" spans="1:6" ht="18" customHeight="1">
      <c r="A153" s="146">
        <f t="shared" si="2"/>
        <v>148</v>
      </c>
      <c r="B153" s="158" t="s">
        <v>106</v>
      </c>
      <c r="C153" s="156">
        <f>'[3]geral'!C155</f>
        <v>246.83838797740242</v>
      </c>
      <c r="D153" s="156">
        <f>'[3]geral'!D155</f>
        <v>258.0456185389444</v>
      </c>
      <c r="E153" s="157">
        <f>'[3]geral'!E155</f>
        <v>267.8046419705428</v>
      </c>
      <c r="F153" s="150">
        <v>6</v>
      </c>
    </row>
    <row r="154" spans="1:6" ht="18" customHeight="1">
      <c r="A154" s="146">
        <f t="shared" si="2"/>
        <v>149</v>
      </c>
      <c r="B154" s="158" t="s">
        <v>107</v>
      </c>
      <c r="C154" s="156">
        <f>'[3]geral'!C156</f>
        <v>248.6799048685684</v>
      </c>
      <c r="D154" s="156">
        <f>'[3]geral'!D156</f>
        <v>260.127998570532</v>
      </c>
      <c r="E154" s="157">
        <f>'[3]geral'!E156</f>
        <v>270.11042283838435</v>
      </c>
      <c r="F154" s="150">
        <v>7</v>
      </c>
    </row>
    <row r="155" spans="1:6" ht="18" customHeight="1">
      <c r="A155" s="146">
        <f t="shared" si="2"/>
        <v>150</v>
      </c>
      <c r="B155" s="158" t="s">
        <v>108</v>
      </c>
      <c r="C155" s="156">
        <f>'[3]geral'!C157</f>
        <v>251.41372637647316</v>
      </c>
      <c r="D155" s="156">
        <f>'[3]geral'!D157</f>
        <v>262.2970390810012</v>
      </c>
      <c r="E155" s="157">
        <f>'[3]geral'!E157</f>
        <v>271.7278112090124</v>
      </c>
      <c r="F155" s="150">
        <v>8</v>
      </c>
    </row>
    <row r="156" spans="1:6" ht="18" customHeight="1">
      <c r="A156" s="146">
        <f t="shared" si="2"/>
        <v>151</v>
      </c>
      <c r="B156" s="158" t="s">
        <v>109</v>
      </c>
      <c r="C156" s="156">
        <f>'[3]geral'!C158</f>
        <v>253.66073810572533</v>
      </c>
      <c r="D156" s="156">
        <f>'[3]geral'!D158</f>
        <v>264.08790854155865</v>
      </c>
      <c r="E156" s="157">
        <f>'[3]geral'!E158</f>
        <v>273.0729877887932</v>
      </c>
      <c r="F156" s="150">
        <v>9</v>
      </c>
    </row>
    <row r="157" spans="1:6" ht="18" customHeight="1">
      <c r="A157" s="146">
        <f t="shared" si="2"/>
        <v>152</v>
      </c>
      <c r="B157" s="158" t="s">
        <v>110</v>
      </c>
      <c r="C157" s="156">
        <f>'[3]geral'!C159</f>
        <v>255.18711452589554</v>
      </c>
      <c r="D157" s="156">
        <f>'[3]geral'!D159</f>
        <v>265.4339218470271</v>
      </c>
      <c r="E157" s="157">
        <f>'[3]geral'!E159</f>
        <v>274.2402535285801</v>
      </c>
      <c r="F157" s="150">
        <v>10</v>
      </c>
    </row>
    <row r="158" spans="1:6" ht="18" customHeight="1">
      <c r="A158" s="146">
        <f t="shared" si="2"/>
        <v>153</v>
      </c>
      <c r="B158" s="158" t="s">
        <v>111</v>
      </c>
      <c r="C158" s="156">
        <f>'[3]geral'!C160</f>
        <v>255.67714974465503</v>
      </c>
      <c r="D158" s="156">
        <f>'[3]geral'!D160</f>
        <v>266.0996600677104</v>
      </c>
      <c r="E158" s="157">
        <f>'[3]geral'!E160</f>
        <v>275.0723224602028</v>
      </c>
      <c r="F158" s="150">
        <v>11</v>
      </c>
    </row>
    <row r="159" spans="1:6" ht="18" customHeight="1">
      <c r="A159" s="146">
        <f t="shared" si="2"/>
        <v>154</v>
      </c>
      <c r="B159" s="158" t="s">
        <v>112</v>
      </c>
      <c r="C159" s="156">
        <f>'[3]geral'!C161</f>
        <v>255.90022797213075</v>
      </c>
      <c r="D159" s="156">
        <f>'[3]geral'!D161</f>
        <v>266.31813157825405</v>
      </c>
      <c r="E159" s="157">
        <f>'[3]geral'!E161</f>
        <v>275.28550233536737</v>
      </c>
      <c r="F159" s="150">
        <v>12</v>
      </c>
    </row>
    <row r="160" spans="1:6" ht="18" customHeight="1">
      <c r="A160" s="146">
        <f t="shared" si="2"/>
        <v>155</v>
      </c>
      <c r="B160" s="158" t="s">
        <v>113</v>
      </c>
      <c r="C160" s="156">
        <f>'[3]geral'!C162</f>
        <v>257.00741504209975</v>
      </c>
      <c r="D160" s="156">
        <f>'[3]geral'!D162</f>
        <v>267.4096031868434</v>
      </c>
      <c r="E160" s="157">
        <f>'[3]geral'!E162</f>
        <v>276.3575564030106</v>
      </c>
      <c r="F160" s="150">
        <v>1</v>
      </c>
    </row>
    <row r="161" spans="1:6" ht="18" customHeight="1">
      <c r="A161" s="146">
        <f t="shared" si="2"/>
        <v>156</v>
      </c>
      <c r="B161" s="158" t="s">
        <v>114</v>
      </c>
      <c r="C161" s="156">
        <f>'[3]geral'!C163</f>
        <v>258.539973814756</v>
      </c>
      <c r="D161" s="156">
        <f>'[3]geral'!D163</f>
        <v>269.0921005829024</v>
      </c>
      <c r="E161" s="157">
        <f>'[3]geral'!E163</f>
        <v>278.1775985987338</v>
      </c>
      <c r="F161" s="150">
        <v>2</v>
      </c>
    </row>
    <row r="162" spans="1:6" ht="18" customHeight="1">
      <c r="A162" s="146">
        <f t="shared" si="2"/>
        <v>157</v>
      </c>
      <c r="B162" s="158" t="s">
        <v>115</v>
      </c>
      <c r="C162" s="156">
        <f>'[3]geral'!C164</f>
        <v>259.11743175801803</v>
      </c>
      <c r="D162" s="156">
        <f>'[3]geral'!D164</f>
        <v>269.9918957838143</v>
      </c>
      <c r="E162" s="157">
        <f>'[3]geral'!E164</f>
        <v>279.38380541490574</v>
      </c>
      <c r="F162" s="150">
        <v>3</v>
      </c>
    </row>
    <row r="163" spans="1:6" ht="18" customHeight="1">
      <c r="A163" s="146">
        <f t="shared" si="2"/>
        <v>158</v>
      </c>
      <c r="B163" s="158" t="s">
        <v>116</v>
      </c>
      <c r="C163" s="156">
        <f>'[3]geral'!C165</f>
        <v>259.3351006062594</v>
      </c>
      <c r="D163" s="156">
        <f>'[3]geral'!D165</f>
        <v>270.26382397519205</v>
      </c>
      <c r="E163" s="157">
        <f>'[3]geral'!E165</f>
        <v>279.70683697836625</v>
      </c>
      <c r="F163" s="150">
        <v>4</v>
      </c>
    </row>
    <row r="164" spans="1:6" ht="18" customHeight="1">
      <c r="A164" s="146">
        <f t="shared" si="2"/>
        <v>159</v>
      </c>
      <c r="B164" s="158" t="s">
        <v>117</v>
      </c>
      <c r="C164" s="156">
        <f>'[3]geral'!C166</f>
        <v>266.9094561673426</v>
      </c>
      <c r="D164" s="156">
        <f>'[3]geral'!D166</f>
        <v>279.54603263474496</v>
      </c>
      <c r="E164" s="157">
        <f>'[3]geral'!E166</f>
        <v>290.59470995405616</v>
      </c>
      <c r="F164" s="150">
        <v>5</v>
      </c>
    </row>
    <row r="165" spans="1:6" ht="18" customHeight="1">
      <c r="A165" s="146">
        <f t="shared" si="2"/>
        <v>160</v>
      </c>
      <c r="B165" s="158" t="s">
        <v>118</v>
      </c>
      <c r="C165" s="156">
        <f>'[3]geral'!C167</f>
        <v>266.9316098218901</v>
      </c>
      <c r="D165" s="156">
        <f>'[3]geral'!D167</f>
        <v>279.6155059801524</v>
      </c>
      <c r="E165" s="157">
        <f>'[3]geral'!E167</f>
        <v>290.7094120846356</v>
      </c>
      <c r="F165" s="150">
        <v>6</v>
      </c>
    </row>
    <row r="166" spans="1:6" ht="18" customHeight="1">
      <c r="A166" s="146">
        <f t="shared" si="2"/>
        <v>161</v>
      </c>
      <c r="B166" s="158" t="s">
        <v>119</v>
      </c>
      <c r="C166" s="156">
        <f>'[3]geral'!C168</f>
        <v>268.47786458435155</v>
      </c>
      <c r="D166" s="156">
        <f>'[3]geral'!D168</f>
        <v>281.0353970253774</v>
      </c>
      <c r="E166" s="157">
        <f>'[3]geral'!E168</f>
        <v>292.00219021230293</v>
      </c>
      <c r="F166" s="150">
        <v>7</v>
      </c>
    </row>
    <row r="167" spans="1:6" ht="18" customHeight="1">
      <c r="A167" s="146">
        <f t="shared" si="2"/>
        <v>162</v>
      </c>
      <c r="B167" s="158" t="s">
        <v>120</v>
      </c>
      <c r="C167" s="156">
        <f>'[3]geral'!C169</f>
        <v>269.1130481903117</v>
      </c>
      <c r="D167" s="156">
        <f>'[3]geral'!D169</f>
        <v>281.64167199982</v>
      </c>
      <c r="E167" s="157">
        <f>'[3]geral'!E169</f>
        <v>292.5782749664136</v>
      </c>
      <c r="F167" s="150">
        <v>8</v>
      </c>
    </row>
    <row r="168" spans="1:6" ht="18" customHeight="1">
      <c r="A168" s="146">
        <f t="shared" si="2"/>
        <v>163</v>
      </c>
      <c r="B168" s="158" t="s">
        <v>121</v>
      </c>
      <c r="C168" s="156">
        <f>'[3]geral'!C170</f>
        <v>271.1382519329175</v>
      </c>
      <c r="D168" s="156">
        <f>'[3]geral'!D170</f>
        <v>283.7840403452292</v>
      </c>
      <c r="E168" s="157">
        <f>'[3]geral'!E170</f>
        <v>294.82485842871984</v>
      </c>
      <c r="F168" s="150">
        <v>9</v>
      </c>
    </row>
    <row r="169" spans="1:6" ht="18" customHeight="1">
      <c r="A169" s="146">
        <f t="shared" si="2"/>
        <v>164</v>
      </c>
      <c r="B169" s="158" t="s">
        <v>122</v>
      </c>
      <c r="C169" s="156">
        <f>'[3]geral'!C171</f>
        <v>273.7702558429402</v>
      </c>
      <c r="D169" s="156">
        <f>'[3]geral'!D171</f>
        <v>285.86712827441136</v>
      </c>
      <c r="E169" s="157">
        <f>'[3]geral'!E171</f>
        <v>296.37188914482726</v>
      </c>
      <c r="F169" s="150">
        <v>10</v>
      </c>
    </row>
    <row r="170" spans="1:6" ht="18" customHeight="1">
      <c r="A170" s="146">
        <f t="shared" si="2"/>
        <v>165</v>
      </c>
      <c r="B170" s="158" t="s">
        <v>123</v>
      </c>
      <c r="C170" s="156">
        <f>'[3]geral'!C172</f>
        <v>274.95921989076857</v>
      </c>
      <c r="D170" s="156">
        <f>'[3]geral'!D172</f>
        <v>286.8990908911931</v>
      </c>
      <c r="E170" s="157">
        <f>'[3]geral'!E172</f>
        <v>297.2488077211033</v>
      </c>
      <c r="F170" s="150">
        <v>11</v>
      </c>
    </row>
    <row r="171" spans="1:6" ht="18" customHeight="1">
      <c r="A171" s="146">
        <f t="shared" si="2"/>
        <v>166</v>
      </c>
      <c r="B171" s="158" t="s">
        <v>124</v>
      </c>
      <c r="C171" s="156">
        <f>'[3]geral'!C173</f>
        <v>275.35534751221087</v>
      </c>
      <c r="D171" s="156">
        <f>'[3]geral'!D173</f>
        <v>287.7421846041181</v>
      </c>
      <c r="E171" s="157">
        <f>'[3]geral'!E173</f>
        <v>298.51838038038983</v>
      </c>
      <c r="F171" s="150">
        <v>12</v>
      </c>
    </row>
    <row r="172" spans="1:6" ht="18" customHeight="1">
      <c r="A172" s="146">
        <f t="shared" si="2"/>
        <v>167</v>
      </c>
      <c r="B172" s="158" t="s">
        <v>125</v>
      </c>
      <c r="C172" s="156">
        <f>'[3]geral'!C174</f>
        <v>277.2063965779515</v>
      </c>
      <c r="D172" s="156">
        <f>'[3]geral'!D174</f>
        <v>289.58037951929543</v>
      </c>
      <c r="E172" s="157">
        <f>'[3]geral'!E174</f>
        <v>300.33696363739455</v>
      </c>
      <c r="F172" s="150">
        <v>1</v>
      </c>
    </row>
    <row r="173" spans="1:6" ht="18" customHeight="1">
      <c r="A173" s="146">
        <f t="shared" si="2"/>
        <v>168</v>
      </c>
      <c r="B173" s="158" t="s">
        <v>126</v>
      </c>
      <c r="C173" s="156">
        <f>'[3]geral'!C175</f>
        <v>271.31186670619917</v>
      </c>
      <c r="D173" s="156">
        <f>'[3]geral'!D175</f>
        <v>281.80598856666984</v>
      </c>
      <c r="E173" s="157">
        <f>'[3]geral'!E175</f>
        <v>290.78555687403895</v>
      </c>
      <c r="F173" s="150">
        <v>2</v>
      </c>
    </row>
    <row r="174" spans="1:6" ht="18" customHeight="1">
      <c r="A174" s="146">
        <f t="shared" si="2"/>
        <v>169</v>
      </c>
      <c r="B174" s="158" t="s">
        <v>127</v>
      </c>
      <c r="C174" s="156">
        <f>'[3]geral'!C176</f>
        <v>273.44899625524806</v>
      </c>
      <c r="D174" s="156">
        <f>'[3]geral'!D176</f>
        <v>283.7578447737623</v>
      </c>
      <c r="E174" s="157">
        <f>'[3]geral'!E176</f>
        <v>292.5515539760646</v>
      </c>
      <c r="F174" s="150">
        <v>3</v>
      </c>
    </row>
    <row r="175" spans="1:6" ht="18" customHeight="1">
      <c r="A175" s="146">
        <f t="shared" si="2"/>
        <v>170</v>
      </c>
      <c r="B175" s="158" t="s">
        <v>128</v>
      </c>
      <c r="C175" s="156">
        <f>'[3]geral'!C177</f>
        <v>276.60456316253277</v>
      </c>
      <c r="D175" s="156">
        <f>'[3]geral'!D177</f>
        <v>286.43478589097816</v>
      </c>
      <c r="E175" s="157">
        <f>'[3]geral'!E177</f>
        <v>294.75768670600996</v>
      </c>
      <c r="F175" s="150">
        <v>4</v>
      </c>
    </row>
    <row r="176" spans="1:6" ht="18" customHeight="1">
      <c r="A176" s="146">
        <f t="shared" si="2"/>
        <v>171</v>
      </c>
      <c r="B176" s="158" t="s">
        <v>129</v>
      </c>
      <c r="C176" s="156">
        <f>'[3]geral'!C178</f>
        <v>282.76362382679224</v>
      </c>
      <c r="D176" s="156">
        <f>'[3]geral'!D178</f>
        <v>293.8304046294888</v>
      </c>
      <c r="E176" s="157">
        <f>'[3]geral'!E178</f>
        <v>303.31321223412016</v>
      </c>
      <c r="F176" s="150">
        <v>5</v>
      </c>
    </row>
    <row r="177" spans="1:6" ht="18" customHeight="1">
      <c r="A177" s="146">
        <f t="shared" si="2"/>
        <v>172</v>
      </c>
      <c r="B177" s="158" t="s">
        <v>130</v>
      </c>
      <c r="C177" s="156">
        <f>'[3]geral'!C179</f>
        <v>280.64799764904956</v>
      </c>
      <c r="D177" s="156">
        <f>'[3]geral'!D179</f>
        <v>292.07015676135416</v>
      </c>
      <c r="E177" s="157">
        <f>'[3]geral'!E179</f>
        <v>301.9016413658567</v>
      </c>
      <c r="F177" s="150">
        <v>6</v>
      </c>
    </row>
    <row r="178" spans="1:6" ht="18" customHeight="1">
      <c r="A178" s="146">
        <f t="shared" si="2"/>
        <v>173</v>
      </c>
      <c r="B178" s="158" t="s">
        <v>131</v>
      </c>
      <c r="C178" s="156">
        <f>'[3]geral'!C180</f>
        <v>278.9016761513473</v>
      </c>
      <c r="D178" s="156">
        <f>'[3]geral'!D180</f>
        <v>290.69217364516214</v>
      </c>
      <c r="E178" s="157">
        <f>'[3]geral'!E180</f>
        <v>300.8832898114981</v>
      </c>
      <c r="F178" s="150">
        <v>7</v>
      </c>
    </row>
    <row r="179" spans="1:6" ht="18" customHeight="1">
      <c r="A179" s="146">
        <f t="shared" si="2"/>
        <v>174</v>
      </c>
      <c r="B179" s="158" t="s">
        <v>132</v>
      </c>
      <c r="C179" s="156">
        <f>'[3]geral'!C181</f>
        <v>277.6254581296297</v>
      </c>
      <c r="D179" s="156">
        <f>'[3]geral'!D181</f>
        <v>289.8096261802496</v>
      </c>
      <c r="E179" s="157">
        <f>'[3]geral'!E181</f>
        <v>300.3827791219191</v>
      </c>
      <c r="F179" s="150">
        <v>8</v>
      </c>
    </row>
    <row r="180" spans="1:6" ht="18" customHeight="1">
      <c r="A180" s="146">
        <f t="shared" si="2"/>
        <v>175</v>
      </c>
      <c r="B180" s="158" t="s">
        <v>133</v>
      </c>
      <c r="C180" s="156">
        <f>'[3]geral'!C182</f>
        <v>277.5756534531404</v>
      </c>
      <c r="D180" s="156">
        <f>'[3]geral'!D182</f>
        <v>289.733907972069</v>
      </c>
      <c r="E180" s="157">
        <f>'[3]geral'!E182</f>
        <v>300.2824410240974</v>
      </c>
      <c r="F180" s="150">
        <v>9</v>
      </c>
    </row>
    <row r="181" spans="1:6" ht="18" customHeight="1">
      <c r="A181" s="146">
        <f t="shared" si="2"/>
        <v>176</v>
      </c>
      <c r="B181" s="158" t="s">
        <v>134</v>
      </c>
      <c r="C181" s="156">
        <f>'[3]geral'!C183</f>
        <v>283.70852692820444</v>
      </c>
      <c r="D181" s="156">
        <f>'[3]geral'!D183</f>
        <v>297.3782334007791</v>
      </c>
      <c r="E181" s="157">
        <f>'[3]geral'!E183</f>
        <v>309.3500314061666</v>
      </c>
      <c r="F181" s="150">
        <v>10</v>
      </c>
    </row>
    <row r="182" spans="1:6" ht="18" customHeight="1">
      <c r="A182" s="146">
        <f t="shared" si="2"/>
        <v>177</v>
      </c>
      <c r="B182" s="158" t="s">
        <v>135</v>
      </c>
      <c r="C182" s="156">
        <f>'[3]geral'!C184</f>
        <v>289.2577812904486</v>
      </c>
      <c r="D182" s="156">
        <f>'[3]geral'!D184</f>
        <v>304.05163247510285</v>
      </c>
      <c r="E182" s="157">
        <f>'[3]geral'!E184</f>
        <v>317.07808896943874</v>
      </c>
      <c r="F182" s="150">
        <v>11</v>
      </c>
    </row>
    <row r="183" spans="1:6" ht="18" customHeight="1">
      <c r="A183" s="146">
        <f t="shared" si="2"/>
        <v>178</v>
      </c>
      <c r="B183" s="158" t="s">
        <v>136</v>
      </c>
      <c r="C183" s="156">
        <f>'[3]geral'!C185</f>
        <v>296.782214801292</v>
      </c>
      <c r="D183" s="156">
        <f>'[3]geral'!D185</f>
        <v>312.3698821657765</v>
      </c>
      <c r="E183" s="157">
        <f>'[3]geral'!E185</f>
        <v>326.1268633335099</v>
      </c>
      <c r="F183" s="150">
        <v>12</v>
      </c>
    </row>
    <row r="184" spans="1:6" ht="18" customHeight="1">
      <c r="A184" s="146">
        <f t="shared" si="2"/>
        <v>179</v>
      </c>
      <c r="B184" s="158" t="s">
        <v>137</v>
      </c>
      <c r="C184" s="156">
        <f>'[3]geral'!C186</f>
        <v>300.94456113173203</v>
      </c>
      <c r="D184" s="156">
        <f>'[3]geral'!D186</f>
        <v>317.33046280511724</v>
      </c>
      <c r="E184" s="157">
        <f>'[3]geral'!E186</f>
        <v>331.8354619906526</v>
      </c>
      <c r="F184" s="150">
        <v>1</v>
      </c>
    </row>
    <row r="185" spans="1:6" ht="18" customHeight="1">
      <c r="A185" s="146">
        <f t="shared" si="2"/>
        <v>180</v>
      </c>
      <c r="B185" s="158" t="s">
        <v>138</v>
      </c>
      <c r="C185" s="156">
        <f>'[3]geral'!C187</f>
        <v>303.0101531770682</v>
      </c>
      <c r="D185" s="156">
        <f>'[3]geral'!D187</f>
        <v>320.328441407248</v>
      </c>
      <c r="E185" s="157">
        <f>'[3]geral'!E187</f>
        <v>335.7182018236988</v>
      </c>
      <c r="F185" s="150">
        <v>2</v>
      </c>
    </row>
    <row r="186" spans="1:6" ht="18" customHeight="1">
      <c r="A186" s="146">
        <f t="shared" si="2"/>
        <v>181</v>
      </c>
      <c r="B186" s="158" t="s">
        <v>139</v>
      </c>
      <c r="C186" s="156">
        <f>'[3]geral'!C188</f>
        <v>304.2374776620638</v>
      </c>
      <c r="D186" s="156">
        <f>'[3]geral'!D188</f>
        <v>321.5768251285401</v>
      </c>
      <c r="E186" s="157">
        <f>'[3]geral'!E188</f>
        <v>336.98191175908295</v>
      </c>
      <c r="F186" s="150">
        <v>3</v>
      </c>
    </row>
    <row r="187" spans="1:6" ht="18" customHeight="1">
      <c r="A187" s="146">
        <f t="shared" si="2"/>
        <v>182</v>
      </c>
      <c r="B187" s="158" t="s">
        <v>260</v>
      </c>
      <c r="C187" s="156">
        <f>'[3]geral'!C189</f>
        <v>305.1196257477984</v>
      </c>
      <c r="D187" s="156">
        <f>'[3]geral'!D189</f>
        <v>321.85757407453895</v>
      </c>
      <c r="E187" s="157">
        <f>'[3]geral'!E189</f>
        <v>336.68324505178583</v>
      </c>
      <c r="F187" s="150">
        <v>4</v>
      </c>
    </row>
    <row r="188" spans="1:6" ht="18" customHeight="1">
      <c r="A188" s="146">
        <f t="shared" si="2"/>
        <v>183</v>
      </c>
      <c r="B188" s="158" t="s">
        <v>261</v>
      </c>
      <c r="C188" s="156">
        <f>'[3]geral'!C190</f>
        <v>313.78066721970976</v>
      </c>
      <c r="D188" s="156">
        <f>'[3]geral'!D190</f>
        <v>331.76893730303067</v>
      </c>
      <c r="E188" s="157">
        <f>'[3]geral'!E190</f>
        <v>347.7578265426266</v>
      </c>
      <c r="F188" s="150">
        <v>5</v>
      </c>
    </row>
    <row r="189" spans="1:6" ht="18" customHeight="1">
      <c r="A189" s="146">
        <f t="shared" si="2"/>
        <v>184</v>
      </c>
      <c r="B189" s="158" t="s">
        <v>252</v>
      </c>
      <c r="C189" s="156">
        <f>'[3]geral'!C191</f>
        <v>316.31854371312323</v>
      </c>
      <c r="D189" s="156">
        <f>'[3]geral'!D191</f>
        <v>334.85286356955834</v>
      </c>
      <c r="E189" s="157">
        <f>'[3]geral'!E191</f>
        <v>351.35467176748386</v>
      </c>
      <c r="F189" s="150">
        <v>6</v>
      </c>
    </row>
    <row r="190" spans="1:6" ht="18" customHeight="1">
      <c r="A190" s="146">
        <f t="shared" si="2"/>
        <v>185</v>
      </c>
      <c r="B190" s="158" t="s">
        <v>253</v>
      </c>
      <c r="C190" s="156">
        <f>'[3]geral'!C192</f>
        <v>317.3743755062042</v>
      </c>
      <c r="D190" s="156">
        <f>'[3]geral'!D192</f>
        <v>335.8780315628474</v>
      </c>
      <c r="E190" s="157">
        <f>'[3]geral'!E192</f>
        <v>352.3463093734384</v>
      </c>
      <c r="F190" s="150">
        <v>7</v>
      </c>
    </row>
    <row r="191" spans="1:6" ht="18" customHeight="1">
      <c r="A191" s="146">
        <f t="shared" si="2"/>
        <v>186</v>
      </c>
      <c r="B191" s="158" t="s">
        <v>254</v>
      </c>
      <c r="C191" s="156">
        <f>'[3]geral'!C193</f>
        <v>318.244108016783</v>
      </c>
      <c r="D191" s="156">
        <f>'[3]geral'!D193</f>
        <v>336.55715089639546</v>
      </c>
      <c r="E191" s="157">
        <f>'[3]geral'!E193</f>
        <v>352.83945530158866</v>
      </c>
      <c r="F191" s="150">
        <v>8</v>
      </c>
    </row>
    <row r="192" spans="1:6" ht="18" customHeight="1">
      <c r="A192" s="146">
        <f t="shared" si="2"/>
        <v>187</v>
      </c>
      <c r="B192" s="158" t="s">
        <v>255</v>
      </c>
      <c r="C192" s="156">
        <f>'[3]geral'!C194</f>
        <v>318.4458806479281</v>
      </c>
      <c r="D192" s="156">
        <f>'[3]geral'!D194</f>
        <v>336.5363031757913</v>
      </c>
      <c r="E192" s="157">
        <f>'[3]geral'!E194</f>
        <v>352.60461705788674</v>
      </c>
      <c r="F192" s="150">
        <v>9</v>
      </c>
    </row>
    <row r="193" spans="1:6" ht="18" customHeight="1">
      <c r="A193" s="146">
        <f t="shared" si="2"/>
        <v>188</v>
      </c>
      <c r="B193" s="158" t="s">
        <v>256</v>
      </c>
      <c r="C193" s="156">
        <f>'[3]geral'!C195</f>
        <v>321.21443894972623</v>
      </c>
      <c r="D193" s="156">
        <f>'[3]geral'!D195</f>
        <v>338.9396227641909</v>
      </c>
      <c r="E193" s="157">
        <f>'[3]geral'!E195</f>
        <v>354.6472411394695</v>
      </c>
      <c r="F193" s="150">
        <v>10</v>
      </c>
    </row>
    <row r="194" spans="1:6" ht="18" customHeight="1">
      <c r="A194" s="146">
        <f t="shared" si="2"/>
        <v>189</v>
      </c>
      <c r="B194" s="158" t="s">
        <v>257</v>
      </c>
      <c r="C194" s="156">
        <f>'[3]geral'!C196</f>
        <v>324.7870794616975</v>
      </c>
      <c r="D194" s="156">
        <f>'[3]geral'!D196</f>
        <v>341.7863006721408</v>
      </c>
      <c r="E194" s="157">
        <f>'[3]geral'!E196</f>
        <v>356.7846008822145</v>
      </c>
      <c r="F194" s="150">
        <v>11</v>
      </c>
    </row>
    <row r="195" spans="1:6" ht="18" customHeight="1">
      <c r="A195" s="146">
        <f t="shared" si="2"/>
        <v>190</v>
      </c>
      <c r="B195" s="158" t="s">
        <v>258</v>
      </c>
      <c r="C195" s="156">
        <f>'[3]geral'!C197</f>
        <v>328.59176847989187</v>
      </c>
      <c r="D195" s="156">
        <f>'[3]geral'!D197</f>
        <v>345.20754411969875</v>
      </c>
      <c r="E195" s="157">
        <f>'[3]geral'!E197</f>
        <v>359.8236256648338</v>
      </c>
      <c r="F195" s="150">
        <v>12</v>
      </c>
    </row>
    <row r="196" spans="1:6" ht="18" customHeight="1">
      <c r="A196" s="146">
        <f t="shared" si="2"/>
        <v>191</v>
      </c>
      <c r="B196" s="158" t="s">
        <v>259</v>
      </c>
      <c r="C196" s="156">
        <f>'[3]geral'!C198</f>
        <v>329.21596229788275</v>
      </c>
      <c r="D196" s="156">
        <f>'[3]geral'!D198</f>
        <v>345.83432415112037</v>
      </c>
      <c r="E196" s="157">
        <f>'[3]geral'!E198</f>
        <v>360.4504201791303</v>
      </c>
      <c r="F196" s="150">
        <v>1</v>
      </c>
    </row>
    <row r="197" spans="1:6" ht="18" customHeight="1">
      <c r="A197" s="146">
        <f t="shared" si="2"/>
        <v>192</v>
      </c>
      <c r="B197" s="158" t="str">
        <f>INCTFou!B262</f>
        <v>FEVEREIRO|16</v>
      </c>
      <c r="C197" s="156">
        <f>'[3]geral'!C199</f>
        <v>332.6077025348199</v>
      </c>
      <c r="D197" s="156">
        <f>'[3]geral'!D199</f>
        <v>348.8349758891976</v>
      </c>
      <c r="E197" s="157">
        <f>'[3]geral'!E199</f>
        <v>363.0631628669501</v>
      </c>
      <c r="F197" s="150">
        <v>2</v>
      </c>
    </row>
    <row r="198" spans="1:6" ht="18" customHeight="1">
      <c r="A198" s="146">
        <f t="shared" si="2"/>
        <v>193</v>
      </c>
      <c r="B198" s="158" t="str">
        <f>INCTFou!B263</f>
        <v>MARÇO|16</v>
      </c>
      <c r="C198" s="156">
        <f>'[3]geral'!C200</f>
        <v>334.88808779215765</v>
      </c>
      <c r="D198" s="156">
        <f>'[3]geral'!D200</f>
        <v>351.03901344779916</v>
      </c>
      <c r="E198" s="157">
        <f>'[3]geral'!E200</f>
        <v>365.18508995414146</v>
      </c>
      <c r="F198" s="150">
        <v>3</v>
      </c>
    </row>
    <row r="199" spans="1:6" ht="18" customHeight="1">
      <c r="A199" s="146">
        <f t="shared" si="2"/>
        <v>194</v>
      </c>
      <c r="B199" s="158" t="str">
        <f>INCTFou!B264</f>
        <v>ABRIL|16</v>
      </c>
      <c r="C199" s="156">
        <f>'[3]geral'!C201</f>
        <v>335.8488194350315</v>
      </c>
      <c r="D199" s="156">
        <f>'[3]geral'!D201</f>
        <v>351.9726263511414</v>
      </c>
      <c r="E199" s="157">
        <f>'[3]geral'!E201</f>
        <v>366.08894256987736</v>
      </c>
      <c r="F199" s="150">
        <v>4</v>
      </c>
    </row>
    <row r="200" spans="1:6" ht="18" customHeight="1">
      <c r="A200" s="146">
        <f aca="true" t="shared" si="3" ref="A200:A205">A199+1</f>
        <v>195</v>
      </c>
      <c r="B200" s="158" t="str">
        <f>INCTFou!B265</f>
        <v>MAIO|16</v>
      </c>
      <c r="C200" s="156">
        <f>'[3]geral'!C202</f>
        <v>342.5575754468006</v>
      </c>
      <c r="D200" s="156">
        <f>'[3]geral'!D202</f>
        <v>360.09888575976254</v>
      </c>
      <c r="E200" s="157">
        <f>'[3]geral'!E202</f>
        <v>375.5462245009851</v>
      </c>
      <c r="F200" s="150">
        <v>5</v>
      </c>
    </row>
    <row r="201" spans="1:6" ht="18" customHeight="1">
      <c r="A201" s="146">
        <f t="shared" si="3"/>
        <v>196</v>
      </c>
      <c r="B201" s="158" t="str">
        <f>INCTFou!B266</f>
        <v>JUNHO|16</v>
      </c>
      <c r="C201" s="156">
        <f>'[3]geral'!C203</f>
        <v>349.627877704556</v>
      </c>
      <c r="D201" s="156">
        <f>'[3]geral'!D203</f>
        <v>367.6776490927849</v>
      </c>
      <c r="E201" s="157">
        <f>'[3]geral'!E203</f>
        <v>383.5840307383304</v>
      </c>
      <c r="F201" s="150">
        <v>6</v>
      </c>
    </row>
    <row r="202" spans="1:6" ht="18" customHeight="1">
      <c r="A202" s="146">
        <f t="shared" si="3"/>
        <v>197</v>
      </c>
      <c r="B202" s="158" t="str">
        <f>INCTFou!B267</f>
        <v>JULHO|16</v>
      </c>
      <c r="C202" s="156">
        <f>'[3]geral'!C204</f>
        <v>353.60549246723025</v>
      </c>
      <c r="D202" s="156">
        <f>'[3]geral'!D204</f>
        <v>370.9443034114636</v>
      </c>
      <c r="E202" s="157">
        <f>'[3]geral'!E204</f>
        <v>386.1541363756135</v>
      </c>
      <c r="F202" s="150">
        <v>7</v>
      </c>
    </row>
    <row r="203" spans="1:6" ht="18" customHeight="1">
      <c r="A203" s="146">
        <f t="shared" si="3"/>
        <v>198</v>
      </c>
      <c r="B203" s="158" t="str">
        <f>INCTFou!B268</f>
        <v>AGOSTO|16</v>
      </c>
      <c r="C203" s="156">
        <f>'[3]geral'!C205</f>
        <v>352.3189437514666</v>
      </c>
      <c r="D203" s="156">
        <f>'[3]geral'!D205</f>
        <v>370.01795221302467</v>
      </c>
      <c r="E203" s="157">
        <f>'[3]geral'!E205</f>
        <v>385.57780691356356</v>
      </c>
      <c r="F203" s="150">
        <v>8</v>
      </c>
    </row>
    <row r="204" spans="1:6" ht="18" customHeight="1">
      <c r="A204" s="146">
        <f t="shared" si="3"/>
        <v>199</v>
      </c>
      <c r="B204" s="158" t="str">
        <f>INCTFou!B269</f>
        <v>SETEMBRO|16</v>
      </c>
      <c r="C204" s="156">
        <f>'[3]geral'!C206</f>
        <v>353.1983877272007</v>
      </c>
      <c r="D204" s="156">
        <f>'[3]geral'!D206</f>
        <v>370.71973028302625</v>
      </c>
      <c r="E204" s="157">
        <f>'[3]geral'!E206</f>
        <v>386.1059723532159</v>
      </c>
      <c r="F204" s="150">
        <v>9</v>
      </c>
    </row>
    <row r="205" spans="1:6" ht="18" customHeight="1">
      <c r="A205" s="146">
        <f t="shared" si="3"/>
        <v>200</v>
      </c>
      <c r="B205" s="158" t="str">
        <f>INCTFou!B270</f>
        <v>OUTUBRO|16</v>
      </c>
      <c r="C205" s="156">
        <f>'[3]geral'!C207</f>
        <v>353.0960988216525</v>
      </c>
      <c r="D205" s="156">
        <f>'[3]geral'!D207</f>
        <v>370.61495068464836</v>
      </c>
      <c r="E205" s="157">
        <f>'[3]geral'!E207</f>
        <v>385.9992110126138</v>
      </c>
      <c r="F205" s="150">
        <v>10</v>
      </c>
    </row>
    <row r="206" spans="1:6" ht="18" customHeight="1">
      <c r="A206" s="146">
        <f aca="true" t="shared" si="4" ref="A206:A239">A205+1</f>
        <v>201</v>
      </c>
      <c r="B206" s="158" t="str">
        <f>INCTFou!B271</f>
        <v>NOVEMBRO|16</v>
      </c>
      <c r="C206" s="156">
        <f>'[3]geral'!C208</f>
        <v>353.3524103464544</v>
      </c>
      <c r="D206" s="156">
        <f>'[3]geral'!D208</f>
        <v>370.8460168250985</v>
      </c>
      <c r="E206" s="157">
        <f>'[3]geral'!E208</f>
        <v>386.2050895981207</v>
      </c>
      <c r="F206" s="150">
        <v>11</v>
      </c>
    </row>
    <row r="207" spans="1:6" ht="18" customHeight="1">
      <c r="A207" s="146">
        <f t="shared" si="4"/>
        <v>202</v>
      </c>
      <c r="B207" s="158" t="str">
        <f>INCTFou!B272</f>
        <v>DEZEMBRO|16</v>
      </c>
      <c r="C207" s="156">
        <f>'[3]geral'!C209</f>
        <v>354.1145367375584</v>
      </c>
      <c r="D207" s="156">
        <f>'[3]geral'!D209</f>
        <v>371.9610996609933</v>
      </c>
      <c r="E207" s="157">
        <f>'[3]geral'!E209</f>
        <v>387.6551783655209</v>
      </c>
      <c r="F207" s="150">
        <v>12</v>
      </c>
    </row>
    <row r="208" spans="1:6" ht="18" customHeight="1">
      <c r="A208" s="146">
        <f t="shared" si="4"/>
        <v>203</v>
      </c>
      <c r="B208" s="158" t="str">
        <f>INCTFou!B273</f>
        <v>JANEIRO|17</v>
      </c>
      <c r="C208" s="156">
        <f>'[3]geral'!C210</f>
        <v>356.37057858358133</v>
      </c>
      <c r="D208" s="156">
        <f>'[3]geral'!D210</f>
        <v>374.07488368636615</v>
      </c>
      <c r="E208" s="157">
        <f>'[3]geral'!E210</f>
        <v>389.623828460505</v>
      </c>
      <c r="F208" s="150">
        <v>1</v>
      </c>
    </row>
    <row r="209" spans="1:6" ht="18" customHeight="1">
      <c r="A209" s="146">
        <f t="shared" si="4"/>
        <v>204</v>
      </c>
      <c r="B209" s="158" t="str">
        <f>INCTFou!B274</f>
        <v>FEVEREIRO|17</v>
      </c>
      <c r="C209" s="156">
        <f>'[3]geral'!C211</f>
        <v>357.28795709975844</v>
      </c>
      <c r="D209" s="156">
        <f>'[3]geral'!D211</f>
        <v>374.88659177430264</v>
      </c>
      <c r="E209" s="157">
        <f>'[3]geral'!E211</f>
        <v>390.3307214661759</v>
      </c>
      <c r="F209" s="150">
        <v>2</v>
      </c>
    </row>
    <row r="210" spans="1:6" ht="18" customHeight="1">
      <c r="A210" s="146">
        <f t="shared" si="4"/>
        <v>205</v>
      </c>
      <c r="B210" s="158" t="str">
        <f>INCTFou!B275</f>
        <v>MARÇO|17</v>
      </c>
      <c r="C210" s="156">
        <f>'[3]geral'!C212</f>
        <v>357.594965244045</v>
      </c>
      <c r="D210" s="156">
        <f>'[3]geral'!D212</f>
        <v>375.19907101470136</v>
      </c>
      <c r="E210" s="157">
        <f>'[3]geral'!E212</f>
        <v>390.6472291146411</v>
      </c>
      <c r="F210" s="150">
        <v>3</v>
      </c>
    </row>
    <row r="211" spans="1:6" ht="18" customHeight="1">
      <c r="A211" s="146">
        <f t="shared" si="4"/>
        <v>206</v>
      </c>
      <c r="B211" s="158" t="str">
        <f>INCTFou!B276</f>
        <v>ABRIL|17</v>
      </c>
      <c r="C211" s="156">
        <f>'[3]geral'!C213</f>
        <v>356.1659850123204</v>
      </c>
      <c r="D211" s="156">
        <f>'[3]geral'!D213</f>
        <v>374.0440133739866</v>
      </c>
      <c r="E211" s="157">
        <f>'[3]geral'!E213</f>
        <v>389.76013301037455</v>
      </c>
      <c r="F211" s="150">
        <v>4</v>
      </c>
    </row>
    <row r="212" spans="1:6" ht="18" customHeight="1">
      <c r="A212" s="146">
        <f t="shared" si="4"/>
        <v>207</v>
      </c>
      <c r="B212" s="158" t="str">
        <f>INCTFou!B277</f>
        <v>MAIO|17</v>
      </c>
      <c r="C212" s="156">
        <f>'[3]geral'!C214</f>
        <v>359.280253206665</v>
      </c>
      <c r="D212" s="156">
        <f>'[3]geral'!D214</f>
        <v>379.3849328015368</v>
      </c>
      <c r="E212" s="157">
        <f>'[3]geral'!E214</f>
        <v>397.2211424728308</v>
      </c>
      <c r="F212" s="150">
        <v>5</v>
      </c>
    </row>
    <row r="213" spans="1:6" ht="18" customHeight="1">
      <c r="A213" s="146">
        <f t="shared" si="4"/>
        <v>208</v>
      </c>
      <c r="B213" s="158" t="str">
        <f>INCTFou!B278</f>
        <v>JUNHO|17</v>
      </c>
      <c r="C213" s="156">
        <f>'[3]geral'!C215</f>
        <v>358.37393717777263</v>
      </c>
      <c r="D213" s="156">
        <f>'[3]geral'!D215</f>
        <v>378.9785564771672</v>
      </c>
      <c r="E213" s="157">
        <f>'[3]geral'!E215</f>
        <v>397.2971134963093</v>
      </c>
      <c r="F213" s="150">
        <v>6</v>
      </c>
    </row>
    <row r="214" spans="1:6" ht="18" customHeight="1">
      <c r="A214" s="146">
        <f t="shared" si="4"/>
        <v>209</v>
      </c>
      <c r="B214" s="158" t="str">
        <f>INCTFou!B279</f>
        <v>JULHO|17</v>
      </c>
      <c r="C214" s="156">
        <f>'[3]geral'!C216</f>
        <v>356.52935725806685</v>
      </c>
      <c r="D214" s="156">
        <f>'[3]geral'!D216</f>
        <v>378.10732212036703</v>
      </c>
      <c r="E214" s="157">
        <f>'[3]geral'!E216</f>
        <v>397.3652894562478</v>
      </c>
      <c r="F214" s="150">
        <v>7</v>
      </c>
    </row>
    <row r="215" spans="1:6" ht="18" customHeight="1">
      <c r="A215" s="146">
        <f t="shared" si="4"/>
        <v>210</v>
      </c>
      <c r="B215" s="158" t="str">
        <f>INCTFou!B280</f>
        <v>AGOSTO|17</v>
      </c>
      <c r="C215" s="156">
        <f>'[3]geral'!C217</f>
        <v>355.8635836189067</v>
      </c>
      <c r="D215" s="156">
        <f>'[3]geral'!D217</f>
        <v>378.0131974552686</v>
      </c>
      <c r="E215" s="157">
        <f>'[3]geral'!E217</f>
        <v>397.8212363788109</v>
      </c>
      <c r="F215" s="150">
        <v>8</v>
      </c>
    </row>
    <row r="216" spans="1:6" ht="18" customHeight="1">
      <c r="A216" s="146">
        <f t="shared" si="4"/>
        <v>211</v>
      </c>
      <c r="B216" s="158" t="str">
        <f>INCTFou!B281</f>
        <v>SETEMBRO|17</v>
      </c>
      <c r="C216" s="156">
        <f>'[3]geral'!C218</f>
        <v>356.3513756798652</v>
      </c>
      <c r="D216" s="156">
        <f>'[3]geral'!D218</f>
        <v>378.6574409028799</v>
      </c>
      <c r="E216" s="157">
        <f>'[3]geral'!E218</f>
        <v>398.61338288454584</v>
      </c>
      <c r="F216" s="150">
        <v>9</v>
      </c>
    </row>
    <row r="217" spans="1:6" ht="18" customHeight="1">
      <c r="A217" s="146">
        <f t="shared" si="4"/>
        <v>212</v>
      </c>
      <c r="B217" s="158" t="str">
        <f>INCTFou!B282</f>
        <v>OUTUBRO|17</v>
      </c>
      <c r="C217" s="156">
        <f>'[3]geral'!C219</f>
        <v>357.9878716590857</v>
      </c>
      <c r="D217" s="156">
        <f>'[3]geral'!D219</f>
        <v>380.04728013820676</v>
      </c>
      <c r="E217" s="157">
        <f>'[3]geral'!E219</f>
        <v>399.7605534154138</v>
      </c>
      <c r="F217" s="150">
        <v>10</v>
      </c>
    </row>
    <row r="218" spans="1:6" ht="18" customHeight="1">
      <c r="A218" s="146">
        <f t="shared" si="4"/>
        <v>213</v>
      </c>
      <c r="B218" s="158" t="str">
        <f>INCTFou!B283</f>
        <v>NOVEMBRO|17</v>
      </c>
      <c r="C218" s="156">
        <f>'[3]geral'!C220</f>
        <v>357.79686286726167</v>
      </c>
      <c r="D218" s="156">
        <f>'[3]geral'!D220</f>
        <v>380.0572617768806</v>
      </c>
      <c r="E218" s="157">
        <f>'[3]geral'!E220</f>
        <v>399.9637690078</v>
      </c>
      <c r="F218" s="150">
        <v>11</v>
      </c>
    </row>
    <row r="219" spans="1:6" ht="18" customHeight="1">
      <c r="A219" s="146">
        <f t="shared" si="4"/>
        <v>214</v>
      </c>
      <c r="B219" s="158" t="str">
        <f>INCTFou!B284</f>
        <v>DEZEMBRO|17</v>
      </c>
      <c r="C219" s="156">
        <f>'[3]geral'!C221</f>
        <v>359.18583524408467</v>
      </c>
      <c r="D219" s="156">
        <f>'[3]geral'!D221</f>
        <v>381.05748167887947</v>
      </c>
      <c r="E219" s="157">
        <f>'[3]geral'!E221</f>
        <v>400.5862172075076</v>
      </c>
      <c r="F219" s="150">
        <v>12</v>
      </c>
    </row>
    <row r="220" spans="1:6" ht="18" customHeight="1">
      <c r="A220" s="146">
        <f t="shared" si="4"/>
        <v>215</v>
      </c>
      <c r="B220" s="158" t="str">
        <f>INCTFou!B285</f>
        <v>JANEIRO|18</v>
      </c>
      <c r="C220" s="156">
        <f>'[3]geral'!C222</f>
        <v>360.9114004151591</v>
      </c>
      <c r="D220" s="156">
        <f>'[3]geral'!D222</f>
        <v>382.47420621248483</v>
      </c>
      <c r="E220" s="157">
        <f>'[3]geral'!E222</f>
        <v>401.70037066363216</v>
      </c>
      <c r="F220" s="150">
        <v>1</v>
      </c>
    </row>
    <row r="221" spans="1:6" ht="18" customHeight="1">
      <c r="A221" s="146">
        <f t="shared" si="4"/>
        <v>216</v>
      </c>
      <c r="B221" s="158" t="str">
        <f>INCTFou!B286</f>
        <v>FEVEREIRO|18</v>
      </c>
      <c r="C221" s="156">
        <f>'[3]geral'!C223</f>
        <v>362.3194953401796</v>
      </c>
      <c r="D221" s="156">
        <f>'[3]geral'!D223</f>
        <v>383.7840917769966</v>
      </c>
      <c r="E221" s="157">
        <f>'[3]geral'!E223</f>
        <v>402.91065060410625</v>
      </c>
      <c r="F221" s="150">
        <v>2</v>
      </c>
    </row>
    <row r="222" spans="1:6" ht="18" customHeight="1">
      <c r="A222" s="146">
        <f t="shared" si="4"/>
        <v>217</v>
      </c>
      <c r="B222" s="158" t="str">
        <f>INCTFou!B287</f>
        <v>MARÇO|18</v>
      </c>
      <c r="C222" s="156">
        <f>'[3]geral'!C224</f>
        <v>362.32450738178125</v>
      </c>
      <c r="D222" s="156">
        <f>'[3]geral'!D224</f>
        <v>383.67894614886467</v>
      </c>
      <c r="E222" s="157">
        <f>'[3]geral'!E224</f>
        <v>402.69999161449977</v>
      </c>
      <c r="F222" s="150">
        <v>3</v>
      </c>
    </row>
    <row r="223" spans="1:6" ht="18" customHeight="1">
      <c r="A223" s="146">
        <f t="shared" si="4"/>
        <v>218</v>
      </c>
      <c r="B223" s="158" t="str">
        <f>INCTFou!B288</f>
        <v>ABRIL|18</v>
      </c>
      <c r="C223" s="156">
        <f>'[3]geral'!C225</f>
        <v>364.08393896944403</v>
      </c>
      <c r="D223" s="156">
        <f>'[3]geral'!D225</f>
        <v>385.3927660183374</v>
      </c>
      <c r="E223" s="157">
        <f>'[3]geral'!E225</f>
        <v>404.36319061404976</v>
      </c>
      <c r="F223" s="150">
        <v>4</v>
      </c>
    </row>
    <row r="224" spans="1:6" ht="18" customHeight="1">
      <c r="A224" s="146">
        <f t="shared" si="4"/>
        <v>219</v>
      </c>
      <c r="B224" s="158" t="str">
        <f>INCTFou!B289</f>
        <v>MAIO|18</v>
      </c>
      <c r="C224" s="156">
        <f>'[3]geral'!C226</f>
        <v>366.63724023215383</v>
      </c>
      <c r="D224" s="156">
        <f>'[3]geral'!D226</f>
        <v>388.41191507171067</v>
      </c>
      <c r="E224" s="157">
        <f>'[3]geral'!E226</f>
        <v>407.8183915522291</v>
      </c>
      <c r="F224" s="150">
        <v>5</v>
      </c>
    </row>
    <row r="225" spans="1:6" ht="18" customHeight="1">
      <c r="A225" s="146">
        <f t="shared" si="4"/>
        <v>220</v>
      </c>
      <c r="B225" s="158" t="str">
        <f>INCTFou!B290</f>
        <v>JUNHO|18</v>
      </c>
      <c r="C225" s="156">
        <f>'[3]geral'!C227</f>
        <v>374.5477699674775</v>
      </c>
      <c r="D225" s="156">
        <f>'[3]geral'!D227</f>
        <v>395.2583532659159</v>
      </c>
      <c r="E225" s="157">
        <f>'[3]geral'!E227</f>
        <v>413.61458755055065</v>
      </c>
      <c r="F225" s="150">
        <v>6</v>
      </c>
    </row>
    <row r="226" spans="1:6" ht="18" customHeight="1">
      <c r="A226" s="146">
        <f t="shared" si="4"/>
        <v>221</v>
      </c>
      <c r="B226" s="158" t="str">
        <f>INCTFou!B291</f>
        <v>JULHO|18</v>
      </c>
      <c r="C226" s="156">
        <f>'[3]geral'!C228</f>
        <v>378.14867469875765</v>
      </c>
      <c r="D226" s="156">
        <f>'[3]geral'!D228</f>
        <v>399.4710091811164</v>
      </c>
      <c r="E226" s="157">
        <f>'[3]geral'!E228</f>
        <v>418.3988887539338</v>
      </c>
      <c r="F226" s="150">
        <v>7</v>
      </c>
    </row>
    <row r="227" spans="1:6" ht="18" customHeight="1">
      <c r="A227" s="146">
        <f t="shared" si="4"/>
        <v>222</v>
      </c>
      <c r="B227" s="158" t="str">
        <f>INCTFou!B292</f>
        <v>AGOSTO|18</v>
      </c>
      <c r="C227" s="156">
        <f>'[3]geral'!C229</f>
        <v>379.6800648285029</v>
      </c>
      <c r="D227" s="156">
        <f>'[3]geral'!D229</f>
        <v>400.7354002618443</v>
      </c>
      <c r="E227" s="157">
        <f>'[3]geral'!E229</f>
        <v>419.40154472536074</v>
      </c>
      <c r="F227" s="150">
        <v>8</v>
      </c>
    </row>
    <row r="228" spans="1:6" ht="18" customHeight="1">
      <c r="A228" s="146">
        <f t="shared" si="4"/>
        <v>223</v>
      </c>
      <c r="B228" s="158" t="str">
        <f>INCTFou!B293</f>
        <v>SETEMBRO|18</v>
      </c>
      <c r="C228" s="156">
        <f>'[3]geral'!C230</f>
        <v>383.17700600230484</v>
      </c>
      <c r="D228" s="156">
        <f>'[3]geral'!D230</f>
        <v>404.48512024546335</v>
      </c>
      <c r="E228" s="157">
        <f>'[3]geral'!E230</f>
        <v>423.37954662467143</v>
      </c>
      <c r="F228" s="150">
        <v>9</v>
      </c>
    </row>
    <row r="229" spans="1:6" ht="18" customHeight="1">
      <c r="A229" s="146">
        <f t="shared" si="4"/>
        <v>224</v>
      </c>
      <c r="B229" s="158" t="str">
        <f>INCTFou!B294</f>
        <v>OUTUBRO|18</v>
      </c>
      <c r="C229" s="156">
        <f>'[3]geral'!C231</f>
        <v>388.7825665168414</v>
      </c>
      <c r="D229" s="156">
        <f>'[3]geral'!D231</f>
        <v>409.4233924741218</v>
      </c>
      <c r="E229" s="157">
        <f>'[3]geral'!E231</f>
        <v>427.6566715627747</v>
      </c>
      <c r="F229" s="150">
        <v>10</v>
      </c>
    </row>
    <row r="230" spans="1:6" ht="18" customHeight="1">
      <c r="A230" s="146">
        <f t="shared" si="4"/>
        <v>225</v>
      </c>
      <c r="B230" s="158" t="str">
        <f>INCTFou!B295</f>
        <v>NOVEMBRO|18</v>
      </c>
      <c r="C230" s="156">
        <f>'[3]geral'!C232</f>
        <v>389.0426366979585</v>
      </c>
      <c r="D230" s="156">
        <f>'[3]geral'!D232</f>
        <v>409.4485853749388</v>
      </c>
      <c r="E230" s="157">
        <f>'[3]geral'!E232</f>
        <v>427.45590600685625</v>
      </c>
      <c r="F230" s="150">
        <v>11</v>
      </c>
    </row>
    <row r="231" spans="1:6" ht="18" customHeight="1">
      <c r="A231" s="146">
        <f t="shared" si="4"/>
        <v>226</v>
      </c>
      <c r="B231" s="158" t="str">
        <f>INCTFou!B296</f>
        <v>DEZEMBRO|18</v>
      </c>
      <c r="C231" s="156">
        <f>'[3]geral'!C233</f>
        <v>385.89079598395847</v>
      </c>
      <c r="D231" s="156">
        <f>'[3]geral'!D233</f>
        <v>406.56551490743465</v>
      </c>
      <c r="E231" s="157">
        <f>'[3]geral'!E233</f>
        <v>424.8426589745081</v>
      </c>
      <c r="F231" s="150">
        <v>12</v>
      </c>
    </row>
    <row r="232" spans="1:6" ht="18" customHeight="1">
      <c r="A232" s="146">
        <f t="shared" si="4"/>
        <v>227</v>
      </c>
      <c r="B232" s="158" t="str">
        <f>INCTFou!B297</f>
        <v>JANEIRO|19</v>
      </c>
      <c r="C232" s="156">
        <f>'[3]geral'!C234</f>
        <v>384.60058539392935</v>
      </c>
      <c r="D232" s="156">
        <f>'[3]geral'!D234</f>
        <v>405.6359029091375</v>
      </c>
      <c r="E232" s="157">
        <f>'[3]geral'!E234</f>
        <v>424.2634672503405</v>
      </c>
      <c r="F232" s="150">
        <v>1</v>
      </c>
    </row>
    <row r="233" spans="1:6" ht="18" customHeight="1">
      <c r="A233" s="146">
        <f t="shared" si="4"/>
        <v>228</v>
      </c>
      <c r="B233" s="158" t="str">
        <f>INCTFou!B298</f>
        <v>FEVEREIRO|19</v>
      </c>
      <c r="C233" s="156">
        <f>'[3]geral'!C235</f>
        <v>385.55056439765673</v>
      </c>
      <c r="D233" s="156">
        <f>'[3]geral'!D235</f>
        <v>406.5670978352246</v>
      </c>
      <c r="E233" s="157">
        <f>'[3]geral'!E235</f>
        <v>425.17292607634596</v>
      </c>
      <c r="F233" s="150">
        <v>2</v>
      </c>
    </row>
    <row r="234" spans="1:6" ht="18" customHeight="1">
      <c r="A234" s="146">
        <f t="shared" si="4"/>
        <v>229</v>
      </c>
      <c r="B234" s="158" t="str">
        <f>INCTFou!B299</f>
        <v>MARÇO|19</v>
      </c>
      <c r="C234" s="156">
        <f>'[3]geral'!C236</f>
        <v>389.7949413631056</v>
      </c>
      <c r="D234" s="156">
        <f>'[3]geral'!D236</f>
        <v>410.51285079058823</v>
      </c>
      <c r="E234" s="157">
        <f>'[3]geral'!E236</f>
        <v>428.81595616198405</v>
      </c>
      <c r="F234" s="150">
        <v>3</v>
      </c>
    </row>
    <row r="235" spans="1:6" ht="18" customHeight="1">
      <c r="A235" s="146">
        <f t="shared" si="4"/>
        <v>230</v>
      </c>
      <c r="B235" s="158" t="str">
        <f>INCTFou!B300</f>
        <v>ABRIL|19</v>
      </c>
      <c r="C235" s="156">
        <f>'[3]geral'!C237</f>
        <v>391.8677743904569</v>
      </c>
      <c r="D235" s="156">
        <f>'[3]geral'!D237</f>
        <v>412.08629491157967</v>
      </c>
      <c r="E235" s="157">
        <f>'[3]geral'!E237</f>
        <v>429.90297890361876</v>
      </c>
      <c r="F235" s="150">
        <v>4</v>
      </c>
    </row>
    <row r="236" spans="1:6" ht="18" customHeight="1">
      <c r="A236" s="146">
        <f t="shared" si="4"/>
        <v>231</v>
      </c>
      <c r="B236" s="158" t="str">
        <f>INCTFou!B301</f>
        <v>MAIO|19</v>
      </c>
      <c r="C236" s="156">
        <f>'[3]geral'!C238</f>
        <v>399.59756158643665</v>
      </c>
      <c r="D236" s="156">
        <f>'[3]geral'!D238</f>
        <v>420.83686392252037</v>
      </c>
      <c r="E236" s="157">
        <f>'[3]geral'!E238</f>
        <v>439.60061844153734</v>
      </c>
      <c r="F236" s="150">
        <v>5</v>
      </c>
    </row>
    <row r="237" spans="1:6" ht="18" customHeight="1">
      <c r="A237" s="146">
        <f t="shared" si="4"/>
        <v>232</v>
      </c>
      <c r="B237" s="158" t="str">
        <f>INCTFou!B302</f>
        <v>JUNHO|19</v>
      </c>
      <c r="C237" s="156">
        <f>'[3]geral'!C239</f>
        <v>400.41610310476915</v>
      </c>
      <c r="D237" s="156">
        <f>'[3]geral'!D239</f>
        <v>421.0774810201598</v>
      </c>
      <c r="E237" s="157">
        <f>'[3]geral'!E239</f>
        <v>439.2845515906747</v>
      </c>
      <c r="F237" s="150">
        <v>6</v>
      </c>
    </row>
    <row r="238" spans="1:6" ht="18" customHeight="1">
      <c r="A238" s="146">
        <f t="shared" si="4"/>
        <v>233</v>
      </c>
      <c r="B238" s="158" t="str">
        <f>INCTFou!B303</f>
        <v>JULHO|19</v>
      </c>
      <c r="C238" s="156">
        <f>'[3]geral'!C240</f>
        <v>402.57282503617074</v>
      </c>
      <c r="D238" s="156">
        <f>'[3]geral'!D240</f>
        <v>422.91472647658094</v>
      </c>
      <c r="E238" s="157">
        <f>'[3]geral'!E240</f>
        <v>440.8073396884652</v>
      </c>
      <c r="F238" s="150">
        <v>7</v>
      </c>
    </row>
    <row r="239" spans="1:6" ht="18" customHeight="1">
      <c r="A239" s="146">
        <f t="shared" si="4"/>
        <v>234</v>
      </c>
      <c r="B239" s="158" t="str">
        <f>INCTFou!B304</f>
        <v>AGOSTO|19</v>
      </c>
      <c r="C239" s="156">
        <f>'[3]geral'!C241</f>
        <v>402.968963768105</v>
      </c>
      <c r="D239" s="156">
        <f>'[3]geral'!D241</f>
        <v>423.2901869149234</v>
      </c>
      <c r="E239" s="157">
        <f>'[3]geral'!E241</f>
        <v>441.16143472156284</v>
      </c>
      <c r="F239" s="150">
        <v>8</v>
      </c>
    </row>
    <row r="240" spans="1:6" ht="18" customHeight="1">
      <c r="A240" s="146">
        <f aca="true" t="shared" si="5" ref="A240:A245">A239+1</f>
        <v>235</v>
      </c>
      <c r="B240" s="158" t="str">
        <f>INCTFou!B305</f>
        <v>SETEMBRO|19</v>
      </c>
      <c r="C240" s="156">
        <f>'[3]geral'!C242</f>
        <v>401.70337568247777</v>
      </c>
      <c r="D240" s="156">
        <f>'[3]geral'!D242</f>
        <v>422.8808041537851</v>
      </c>
      <c r="E240" s="157">
        <f>'[3]geral'!E242</f>
        <v>441.5769978360542</v>
      </c>
      <c r="F240" s="150">
        <v>9</v>
      </c>
    </row>
    <row r="241" spans="1:6" ht="18" customHeight="1">
      <c r="A241" s="146">
        <f t="shared" si="5"/>
        <v>236</v>
      </c>
      <c r="B241" s="158" t="str">
        <f>INCTFou!B306</f>
        <v>OUTUBRO|19</v>
      </c>
      <c r="C241" s="156">
        <f>'[3]geral'!C243</f>
        <v>403.1849892928155</v>
      </c>
      <c r="D241" s="156">
        <f>'[3]geral'!D243</f>
        <v>424.2233668428123</v>
      </c>
      <c r="E241" s="157">
        <f>'[3]geral'!E243</f>
        <v>442.7805525671917</v>
      </c>
      <c r="F241" s="150">
        <v>10</v>
      </c>
    </row>
    <row r="242" spans="1:6" ht="18" customHeight="1">
      <c r="A242" s="146">
        <f t="shared" si="5"/>
        <v>237</v>
      </c>
      <c r="B242" s="160" t="str">
        <f>INCTFou!B307</f>
        <v>NOVEMBRO|19</v>
      </c>
      <c r="C242" s="161">
        <f>'[3]geral'!C244</f>
        <v>404.4348866404344</v>
      </c>
      <c r="D242" s="161">
        <f>'[3]geral'!D244</f>
        <v>425.01158360019963</v>
      </c>
      <c r="E242" s="162">
        <f>'[3]geral'!E244</f>
        <v>443.1217058886931</v>
      </c>
      <c r="F242" s="150">
        <v>11</v>
      </c>
    </row>
    <row r="243" spans="1:6" ht="18" customHeight="1">
      <c r="A243" s="146">
        <f t="shared" si="5"/>
        <v>238</v>
      </c>
      <c r="B243" s="160" t="str">
        <f>INCTFou!B308</f>
        <v>DEZEMBRO|19</v>
      </c>
      <c r="C243" s="161">
        <f>'[3]geral'!C245</f>
        <v>407.45386404937426</v>
      </c>
      <c r="D243" s="161">
        <f>'[3]geral'!D245</f>
        <v>427.80958703768164</v>
      </c>
      <c r="E243" s="162">
        <f>'[3]geral'!E245</f>
        <v>445.6961825704379</v>
      </c>
      <c r="F243" s="150">
        <v>12</v>
      </c>
    </row>
    <row r="244" spans="1:6" ht="18" customHeight="1">
      <c r="A244" s="146">
        <f t="shared" si="5"/>
        <v>239</v>
      </c>
      <c r="B244" s="160" t="str">
        <f>INCTFou!B309</f>
        <v>JANEIRO|20</v>
      </c>
      <c r="C244" s="161">
        <f>'[3]geral'!C246</f>
        <v>411.6358057822128</v>
      </c>
      <c r="D244" s="161">
        <f>'[3]geral'!D246</f>
        <v>431.0008081857063</v>
      </c>
      <c r="E244" s="162">
        <f>'[3]geral'!E246</f>
        <v>447.9221339492941</v>
      </c>
      <c r="F244" s="150">
        <v>1</v>
      </c>
    </row>
    <row r="245" spans="1:6" ht="18" customHeight="1">
      <c r="A245" s="146">
        <f t="shared" si="5"/>
        <v>240</v>
      </c>
      <c r="B245" s="160" t="str">
        <f>INCTFou!B310</f>
        <v>FEVEREIRO|20</v>
      </c>
      <c r="C245" s="161">
        <f>'[3]geral'!C247</f>
        <v>411.8718832605923</v>
      </c>
      <c r="D245" s="161">
        <f>'[3]geral'!D247</f>
        <v>431.1963959789264</v>
      </c>
      <c r="E245" s="162">
        <f>'[3]geral'!E247</f>
        <v>448.07801514727936</v>
      </c>
      <c r="F245" s="150">
        <v>2</v>
      </c>
    </row>
    <row r="246" spans="1:6" ht="18" customHeight="1">
      <c r="A246" s="146">
        <f aca="true" t="shared" si="6" ref="A246:A251">A245+1</f>
        <v>241</v>
      </c>
      <c r="B246" s="160" t="str">
        <f>INCTFou!B311</f>
        <v>MARÇO|20</v>
      </c>
      <c r="C246" s="161">
        <f>'[3]geral'!C248</f>
        <v>412.1652419297682</v>
      </c>
      <c r="D246" s="161">
        <f>'[3]geral'!D248</f>
        <v>431.16786166842684</v>
      </c>
      <c r="E246" s="162">
        <f>'[3]geral'!E248</f>
        <v>447.74005961634106</v>
      </c>
      <c r="F246" s="150">
        <v>3</v>
      </c>
    </row>
    <row r="247" spans="1:6" ht="18" customHeight="1">
      <c r="A247" s="146">
        <f t="shared" si="6"/>
        <v>242</v>
      </c>
      <c r="B247" s="160" t="str">
        <f>INCTFou!B312</f>
        <v>ABRIL|20</v>
      </c>
      <c r="C247" s="161">
        <f>'[3]geral'!C249</f>
        <v>416.9281475472856</v>
      </c>
      <c r="D247" s="161">
        <f>'[3]geral'!D249</f>
        <v>434.12408269580504</v>
      </c>
      <c r="E247" s="162">
        <f>'[3]geral'!E249</f>
        <v>448.94730310672855</v>
      </c>
      <c r="F247" s="150">
        <v>4</v>
      </c>
    </row>
    <row r="248" spans="1:6" ht="18" customHeight="1">
      <c r="A248" s="146">
        <f t="shared" si="6"/>
        <v>243</v>
      </c>
      <c r="B248" s="160" t="str">
        <f>INCTFou!B313</f>
        <v>MAIO|20</v>
      </c>
      <c r="C248" s="161">
        <f>'[3]geral'!C250</f>
        <v>417.29330529404757</v>
      </c>
      <c r="D248" s="161">
        <f>'[3]geral'!D250</f>
        <v>433.9745291482984</v>
      </c>
      <c r="E248" s="162">
        <f>'[3]geral'!E250</f>
        <v>448.30339073471634</v>
      </c>
      <c r="F248" s="150">
        <v>5</v>
      </c>
    </row>
    <row r="249" spans="1:6" ht="18" customHeight="1">
      <c r="A249" s="146">
        <f t="shared" si="6"/>
        <v>244</v>
      </c>
      <c r="B249" s="160" t="str">
        <f>INCTFou!B314</f>
        <v>JUNHO|20</v>
      </c>
      <c r="C249" s="161">
        <f>'[3]geral'!C251</f>
        <v>420.6520962475598</v>
      </c>
      <c r="D249" s="161">
        <f>'[3]geral'!D251</f>
        <v>436.96738475076876</v>
      </c>
      <c r="E249" s="162">
        <f>'[3]geral'!E251</f>
        <v>450.93255542331906</v>
      </c>
      <c r="F249" s="150">
        <v>6</v>
      </c>
    </row>
    <row r="250" spans="1:6" ht="18" customHeight="1">
      <c r="A250" s="146">
        <f t="shared" si="6"/>
        <v>245</v>
      </c>
      <c r="B250" s="160" t="str">
        <f>INCTFou!B315</f>
        <v>JULHO|20</v>
      </c>
      <c r="C250" s="161">
        <f>'[3]geral'!C252</f>
        <v>425.7225495046147</v>
      </c>
      <c r="D250" s="161">
        <f>'[3]geral'!D252</f>
        <v>441.52229509061715</v>
      </c>
      <c r="E250" s="162">
        <f>'[3]geral'!E252</f>
        <v>454.97374975214285</v>
      </c>
      <c r="F250" s="150">
        <v>7</v>
      </c>
    </row>
    <row r="251" spans="1:6" ht="18" customHeight="1">
      <c r="A251" s="146">
        <f t="shared" si="6"/>
        <v>246</v>
      </c>
      <c r="B251" s="160" t="str">
        <f>INCTFou!B316</f>
        <v>AGOSTO|20</v>
      </c>
      <c r="C251" s="161">
        <f>'[3]geral'!C253</f>
        <v>434.2575254334211</v>
      </c>
      <c r="D251" s="161">
        <f>'[3]geral'!D253</f>
        <v>449.02830484249125</v>
      </c>
      <c r="E251" s="162">
        <f>'[3]geral'!E253</f>
        <v>461.46069223760986</v>
      </c>
      <c r="F251" s="150">
        <v>8</v>
      </c>
    </row>
    <row r="252" spans="1:6" ht="18" customHeight="1">
      <c r="A252" s="146">
        <f aca="true" t="shared" si="7" ref="A252:A257">A251+1</f>
        <v>247</v>
      </c>
      <c r="B252" s="160" t="str">
        <f>INCTFou!B317</f>
        <v>SETEMBRO|20</v>
      </c>
      <c r="C252" s="161">
        <f>'[3]geral'!C254</f>
        <v>448.61854557719516</v>
      </c>
      <c r="D252" s="161">
        <f>'[3]geral'!D254</f>
        <v>461.4192897674626</v>
      </c>
      <c r="E252" s="162">
        <f>'[3]geral'!E254</f>
        <v>471.9084040025876</v>
      </c>
      <c r="F252" s="150">
        <v>9</v>
      </c>
    </row>
    <row r="253" spans="1:6" ht="18" customHeight="1">
      <c r="A253" s="146">
        <f t="shared" si="7"/>
        <v>248</v>
      </c>
      <c r="B253" s="160" t="str">
        <f>INCTFou!B318</f>
        <v>OUTUBRO|20</v>
      </c>
      <c r="C253" s="161">
        <f>'[3]geral'!C255</f>
        <v>462.17576095441007</v>
      </c>
      <c r="D253" s="161">
        <f>'[3]geral'!D255</f>
        <v>473.68617512074076</v>
      </c>
      <c r="E253" s="162">
        <f>'[3]geral'!E255</f>
        <v>482.8861133860914</v>
      </c>
      <c r="F253" s="150">
        <v>10</v>
      </c>
    </row>
    <row r="254" spans="1:6" ht="18" customHeight="1">
      <c r="A254" s="146">
        <f t="shared" si="7"/>
        <v>249</v>
      </c>
      <c r="B254" s="160" t="str">
        <f>INCTFou!B319</f>
        <v>NOVEMBRO|20</v>
      </c>
      <c r="C254" s="161">
        <f>'[3]geral'!C256</f>
        <v>474.4245478936926</v>
      </c>
      <c r="D254" s="161">
        <f>'[3]geral'!D256</f>
        <v>483.5016040449625</v>
      </c>
      <c r="E254" s="162">
        <f>'[3]geral'!E256</f>
        <v>490.3228954895972</v>
      </c>
      <c r="F254" s="150">
        <v>11</v>
      </c>
    </row>
    <row r="255" spans="1:6" ht="18" customHeight="1">
      <c r="A255" s="146">
        <f t="shared" si="7"/>
        <v>250</v>
      </c>
      <c r="B255" s="160" t="str">
        <f>INCTFou!B320</f>
        <v>DEZEMBRO|20</v>
      </c>
      <c r="C255" s="161">
        <f>'[3]geral'!C257</f>
        <v>482.9475715799339</v>
      </c>
      <c r="D255" s="161">
        <f>'[3]geral'!D257</f>
        <v>490.4309015302897</v>
      </c>
      <c r="E255" s="162">
        <f>'[3]geral'!E257</f>
        <v>495.69232478838774</v>
      </c>
      <c r="F255" s="150">
        <v>12</v>
      </c>
    </row>
    <row r="256" spans="1:6" ht="18" customHeight="1">
      <c r="A256" s="146">
        <f t="shared" si="7"/>
        <v>251</v>
      </c>
      <c r="B256" s="160" t="str">
        <f>INCTFou!B321</f>
        <v>JANEIRO|21</v>
      </c>
      <c r="C256" s="161">
        <f>'[3]geral'!C258</f>
        <v>485.01591912565505</v>
      </c>
      <c r="D256" s="161">
        <f>'[3]geral'!D258</f>
        <v>492.36984862182686</v>
      </c>
      <c r="E256" s="162">
        <f>'[3]geral'!E258</f>
        <v>497.4991913242615</v>
      </c>
      <c r="F256" s="150">
        <v>1</v>
      </c>
    </row>
    <row r="257" spans="1:6" ht="18" customHeight="1">
      <c r="A257" s="146">
        <f t="shared" si="7"/>
        <v>252</v>
      </c>
      <c r="B257" s="160" t="str">
        <f>INCTFou!B322</f>
        <v>FEVEREIRO|21</v>
      </c>
      <c r="C257" s="161">
        <f>'[3]geral'!C259</f>
        <v>497.6542702632106</v>
      </c>
      <c r="D257" s="161">
        <f>'[3]geral'!D259</f>
        <v>504.74866757170014</v>
      </c>
      <c r="E257" s="162">
        <f>'[3]geral'!E259</f>
        <v>509.579612733096</v>
      </c>
      <c r="F257" s="150">
        <v>2</v>
      </c>
    </row>
    <row r="258" spans="1:6" ht="18" customHeight="1">
      <c r="A258" s="146">
        <f aca="true" t="shared" si="8" ref="A258:A266">A257+1</f>
        <v>253</v>
      </c>
      <c r="B258" s="160" t="str">
        <f>INCTFou!B323</f>
        <v>MARÇO|21</v>
      </c>
      <c r="C258" s="161">
        <f>'[3]geral'!C260</f>
        <v>509.738437434287</v>
      </c>
      <c r="D258" s="161">
        <f>'[3]geral'!D260</f>
        <v>516.0158541445022</v>
      </c>
      <c r="E258" s="162">
        <f>'[3]geral'!E260</f>
        <v>520.0167418020827</v>
      </c>
      <c r="F258" s="150">
        <v>3</v>
      </c>
    </row>
    <row r="259" spans="1:6" ht="18" customHeight="1">
      <c r="A259" s="146">
        <f t="shared" si="8"/>
        <v>254</v>
      </c>
      <c r="B259" s="160" t="str">
        <f>INCTFou!B324</f>
        <v>ABRIL|21</v>
      </c>
      <c r="C259" s="161">
        <f>'[3]geral'!C261</f>
        <v>518.5958723721232</v>
      </c>
      <c r="D259" s="161">
        <f>'[3]geral'!D261</f>
        <v>523.3563199134767</v>
      </c>
      <c r="E259" s="162">
        <f>'[3]geral'!E261</f>
        <v>525.8695273840151</v>
      </c>
      <c r="F259" s="150">
        <v>4</v>
      </c>
    </row>
    <row r="260" spans="1:6" ht="18" customHeight="1">
      <c r="A260" s="146">
        <f t="shared" si="8"/>
        <v>255</v>
      </c>
      <c r="B260" s="160" t="str">
        <f>INCTFou!B325</f>
        <v>MAIO|21</v>
      </c>
      <c r="C260" s="161">
        <f>'[3]geral'!C262</f>
        <v>529.1885651868585</v>
      </c>
      <c r="D260" s="161">
        <f>'[3]geral'!D262</f>
        <v>533.1765524806527</v>
      </c>
      <c r="E260" s="162">
        <f>'[3]geral'!E262</f>
        <v>534.9082211591208</v>
      </c>
      <c r="F260" s="150">
        <v>5</v>
      </c>
    </row>
    <row r="261" spans="1:6" ht="18" customHeight="1">
      <c r="A261" s="146">
        <f t="shared" si="8"/>
        <v>256</v>
      </c>
      <c r="B261" s="160" t="str">
        <f>INCTFou!B326</f>
        <v>JUNHO|21</v>
      </c>
      <c r="C261" s="161">
        <f>'[3]geral'!C263</f>
        <v>553.7824549746589</v>
      </c>
      <c r="D261" s="161">
        <f>'[3]geral'!D263</f>
        <v>557.9750281249181</v>
      </c>
      <c r="E261" s="162">
        <f>'[3]geral'!E263</f>
        <v>559.8056060413262</v>
      </c>
      <c r="F261" s="150">
        <v>6</v>
      </c>
    </row>
    <row r="262" spans="1:6" ht="18" customHeight="1">
      <c r="A262" s="146">
        <f t="shared" si="8"/>
        <v>257</v>
      </c>
      <c r="B262" s="160" t="str">
        <f>INCTFou!B327</f>
        <v>JULHO|21</v>
      </c>
      <c r="C262" s="161">
        <f>'[3]geral'!C264</f>
        <v>554.3889457530847</v>
      </c>
      <c r="D262" s="161">
        <f>'[3]geral'!D264</f>
        <v>559.6562233503876</v>
      </c>
      <c r="E262" s="162">
        <f>'[3]geral'!E264</f>
        <v>562.5136102975144</v>
      </c>
      <c r="F262" s="150">
        <v>7</v>
      </c>
    </row>
    <row r="263" spans="1:6" ht="18" customHeight="1">
      <c r="A263" s="146">
        <f t="shared" si="8"/>
        <v>258</v>
      </c>
      <c r="B263" s="160" t="str">
        <f>INCTFou!B328</f>
        <v>AGOSTO|21</v>
      </c>
      <c r="C263" s="161">
        <f>'[3]geral'!C265</f>
        <v>563.1284725537167</v>
      </c>
      <c r="D263" s="161">
        <f>'[3]geral'!D265</f>
        <v>567.9945045347492</v>
      </c>
      <c r="E263" s="162">
        <f>'[3]geral'!E265</f>
        <v>570.4331601858323</v>
      </c>
      <c r="F263" s="150">
        <v>8</v>
      </c>
    </row>
    <row r="264" spans="1:6" ht="18" customHeight="1">
      <c r="A264" s="146">
        <f t="shared" si="8"/>
        <v>259</v>
      </c>
      <c r="B264" s="160" t="str">
        <f>INCTFou!B329</f>
        <v>SETEMBRO|21</v>
      </c>
      <c r="C264" s="161">
        <f>'[3]geral'!C266</f>
        <v>565.9219494750172</v>
      </c>
      <c r="D264" s="161">
        <f>'[3]geral'!D266</f>
        <v>572.5661824161633</v>
      </c>
      <c r="E264" s="162">
        <f>'[3]geral'!E266</f>
        <v>576.6967306384588</v>
      </c>
      <c r="F264" s="150">
        <v>9</v>
      </c>
    </row>
    <row r="265" spans="1:6" ht="18" customHeight="1">
      <c r="A265" s="146">
        <f t="shared" si="8"/>
        <v>260</v>
      </c>
      <c r="B265" s="160" t="str">
        <f>INCTFou!B330</f>
        <v>OUTUBRO|21</v>
      </c>
      <c r="C265" s="161">
        <f>'[3]geral'!C267</f>
        <v>566.2142684661726</v>
      </c>
      <c r="D265" s="161">
        <f>'[3]geral'!D267</f>
        <v>576.3925508017817</v>
      </c>
      <c r="E265" s="162">
        <f>'[3]geral'!E267</f>
        <v>583.9063635631346</v>
      </c>
      <c r="F265" s="150">
        <v>10</v>
      </c>
    </row>
    <row r="266" spans="1:6" ht="18" customHeight="1" thickBot="1">
      <c r="A266" s="146">
        <f t="shared" si="8"/>
        <v>261</v>
      </c>
      <c r="B266" s="163" t="str">
        <f>INCTFou!B331</f>
        <v>NOVEMBRO|21</v>
      </c>
      <c r="C266" s="164">
        <f>'[3]geral'!C268</f>
        <v>573.3309822459544</v>
      </c>
      <c r="D266" s="164">
        <f>'[3]geral'!D268</f>
        <v>583.009117739573</v>
      </c>
      <c r="E266" s="165">
        <f>'[3]geral'!E268</f>
        <v>590.0158868999581</v>
      </c>
      <c r="F266" s="150">
        <v>11</v>
      </c>
    </row>
    <row r="267" spans="2:6" ht="12.75">
      <c r="B267" s="166" t="s">
        <v>263</v>
      </c>
      <c r="F267" s="150"/>
    </row>
    <row r="268" spans="4:6" ht="12.75">
      <c r="D268" s="167"/>
      <c r="F268" s="150"/>
    </row>
    <row r="269" spans="2:6" s="168" customFormat="1" ht="12.75">
      <c r="B269" s="169" t="s">
        <v>276</v>
      </c>
      <c r="F269" s="150"/>
    </row>
    <row r="270" spans="2:6" s="168" customFormat="1" ht="12.75">
      <c r="B270" s="170" t="s">
        <v>317</v>
      </c>
      <c r="F270" s="150"/>
    </row>
    <row r="271" spans="2:6" ht="12.75">
      <c r="B271" s="170" t="s">
        <v>318</v>
      </c>
      <c r="F271" s="150"/>
    </row>
    <row r="272" spans="2:6" ht="12.75">
      <c r="B272" s="170" t="s">
        <v>319</v>
      </c>
      <c r="F272" s="150"/>
    </row>
    <row r="273" spans="2:6" ht="12.75">
      <c r="B273" s="170"/>
      <c r="F273" s="150"/>
    </row>
    <row r="274" ht="12.75">
      <c r="B274" s="170" t="s">
        <v>324</v>
      </c>
    </row>
    <row r="276" ht="12.75"/>
    <row r="277" ht="12.75"/>
    <row r="278" ht="12.75"/>
    <row r="279" ht="12.75"/>
    <row r="280" spans="2:8" ht="12.75" customHeight="1">
      <c r="B280" s="192" t="s">
        <v>320</v>
      </c>
      <c r="C280" s="192"/>
      <c r="D280" s="192"/>
      <c r="E280" s="192"/>
      <c r="F280" s="192"/>
      <c r="G280" s="192"/>
      <c r="H280" s="192"/>
    </row>
    <row r="281" spans="2:8" ht="12.75">
      <c r="B281" s="192"/>
      <c r="C281" s="192"/>
      <c r="D281" s="192"/>
      <c r="E281" s="192"/>
      <c r="F281" s="192"/>
      <c r="G281" s="192"/>
      <c r="H281" s="192"/>
    </row>
    <row r="282" spans="2:7" ht="12.75">
      <c r="B282" s="171"/>
      <c r="C282" s="171"/>
      <c r="D282" s="171"/>
      <c r="E282" s="171"/>
      <c r="G282" s="171"/>
    </row>
  </sheetData>
  <sheetProtection/>
  <mergeCells count="4">
    <mergeCell ref="D1:E1"/>
    <mergeCell ref="B2:E2"/>
    <mergeCell ref="B4:B5"/>
    <mergeCell ref="B280:H28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2021-10-13T16:38:01Z</cp:lastPrinted>
  <dcterms:created xsi:type="dcterms:W3CDTF">2015-05-20T12:55:45Z</dcterms:created>
  <dcterms:modified xsi:type="dcterms:W3CDTF">2021-12-07T11:36:30Z</dcterms:modified>
  <cp:category/>
  <cp:version/>
  <cp:contentType/>
  <cp:contentStatus/>
</cp:coreProperties>
</file>